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<sst xmlns="http://schemas.openxmlformats.org/spreadsheetml/2006/main" count="167" uniqueCount="131">
  <si>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</si>
  <si>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</si>
  <si>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</si>
  <si>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</si>
  <si>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</si>
  <si>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</si>
  <si>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</si>
  <si>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</si>
  <si>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</si>
  <si>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</si>
  <si>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</si>
  <si>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</si>
  <si>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</si>
  <si>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</si>
  <si>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</si>
  <si>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</si>
  <si>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</si>
  <si>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</si>
  <si>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</si>
  <si>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</si>
  <si>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</si>
  <si>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</si>
  <si>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</si>
  <si>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</si>
  <si>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</si>
  <si>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</si>
  <si>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</si>
  <si>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</si>
  <si>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</si>
  <si>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</si>
  <si>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</si>
  <si>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</si>
  <si>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</si>
  <si>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</si>
  <si>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</si>
  <si>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</si>
  <si>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</si>
  <si>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</si>
  <si>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</si>
  <si>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</si>
  <si>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</si>
  <si>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</si>
  <si>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</si>
  <si>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</si>
  <si>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</si>
  <si>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</si>
  <si>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</si>
  <si>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</si>
  <si>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</si>
  <si>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</si>
  <si>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</si>
  <si>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</si>
  <si>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</si>
  <si>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</si>
  <si>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</si>
  <si>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</si>
  <si>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</si>
  <si>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</si>
  <si>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</si>
  <si>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</si>
  <si>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</si>
  <si>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</si>
  <si>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</si>
  <si>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</si>
  <si>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</si>
  <si>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</si>
  <si>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</si>
  <si>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</si>
  <si>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</si>
  <si>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</si>
  <si>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</si>
  <si>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</si>
  <si>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</si>
  <si>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</si>
  <si>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</si>
  <si>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</si>
  <si>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</si>
  <si>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</si>
  <si>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</si>
  <si>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</si>
  <si>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</si>
  <si>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</si>
  <si>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</si>
  <si>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</si>
  <si>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</si>
  <si>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</si>
  <si>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</si>
  <si>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</si>
  <si>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</si>
  <si>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</si>
  <si>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</si>
  <si>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</si>
  <si>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</si>
  <si>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</si>
  <si>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</si>
  <si>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</si>
  <si>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</si>
  <si>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</si>
  <si>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</si>
  <si>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</si>
  <si>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</si>
  <si>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</si>
  <si>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</si>
  <si>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</si>
  <si>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</si>
  <si>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</si>
  <si>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</si>
  <si>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</si>
  <si>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</si>
  <si>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</si>
  <si>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</si>
  <si>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</si>
  <si>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</si>
  <si>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</si>
  <si>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</si>
  <si>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</si>
  <si>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</si>
  <si>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</si>
  <si>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</si>
  <si>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</si>
  <si>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</si>
  <si>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</si>
  <si>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</si>
  <si>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</si>
  <si>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</si>
  <si>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</si>
  <si>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</si>
  <si>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</si>
  <si>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</si>
  <si>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</si>
  <si>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30-Apr-2021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</si>
</sst>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6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09" t="s">
        <v>75</v>
      </c>
      <c r="B1" s="86" t="s">
        <v>28</v>
      </c>
      <c r="C1" s="100" t="s">
        <v>130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2"/>
      <c r="BL1" s="2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0"/>
      <c r="B2" s="87"/>
      <c r="C2" s="88" t="s">
        <v>27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  <c r="W2" s="88" t="s">
        <v>25</v>
      </c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90"/>
      <c r="AQ2" s="88" t="s">
        <v>26</v>
      </c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90"/>
      <c r="BK2" s="103" t="s">
        <v>23</v>
      </c>
      <c r="BL2" s="8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0"/>
      <c r="B3" s="87"/>
      <c r="C3" s="94" t="s">
        <v>119</v>
      </c>
      <c r="D3" s="95"/>
      <c r="E3" s="95"/>
      <c r="F3" s="95"/>
      <c r="G3" s="95"/>
      <c r="H3" s="95"/>
      <c r="I3" s="95"/>
      <c r="J3" s="95"/>
      <c r="K3" s="95"/>
      <c r="L3" s="96"/>
      <c r="M3" s="94" t="s">
        <v>120</v>
      </c>
      <c r="N3" s="95"/>
      <c r="O3" s="95"/>
      <c r="P3" s="95"/>
      <c r="Q3" s="95"/>
      <c r="R3" s="95"/>
      <c r="S3" s="95"/>
      <c r="T3" s="95"/>
      <c r="U3" s="95"/>
      <c r="V3" s="96"/>
      <c r="W3" s="94" t="s">
        <v>119</v>
      </c>
      <c r="X3" s="95"/>
      <c r="Y3" s="95"/>
      <c r="Z3" s="95"/>
      <c r="AA3" s="95"/>
      <c r="AB3" s="95"/>
      <c r="AC3" s="95"/>
      <c r="AD3" s="95"/>
      <c r="AE3" s="95"/>
      <c r="AF3" s="96"/>
      <c r="AG3" s="94" t="s">
        <v>120</v>
      </c>
      <c r="AH3" s="95"/>
      <c r="AI3" s="95"/>
      <c r="AJ3" s="95"/>
      <c r="AK3" s="95"/>
      <c r="AL3" s="95"/>
      <c r="AM3" s="95"/>
      <c r="AN3" s="95"/>
      <c r="AO3" s="95"/>
      <c r="AP3" s="96"/>
      <c r="AQ3" s="94" t="s">
        <v>119</v>
      </c>
      <c r="AR3" s="95"/>
      <c r="AS3" s="95"/>
      <c r="AT3" s="95"/>
      <c r="AU3" s="95"/>
      <c r="AV3" s="95"/>
      <c r="AW3" s="95"/>
      <c r="AX3" s="95"/>
      <c r="AY3" s="95"/>
      <c r="AZ3" s="96"/>
      <c r="BA3" s="94" t="s">
        <v>120</v>
      </c>
      <c r="BB3" s="95"/>
      <c r="BC3" s="95"/>
      <c r="BD3" s="95"/>
      <c r="BE3" s="95"/>
      <c r="BF3" s="95"/>
      <c r="BG3" s="95"/>
      <c r="BH3" s="95"/>
      <c r="BI3" s="95"/>
      <c r="BJ3" s="96"/>
      <c r="BK3" s="104"/>
      <c r="BL3" s="10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0"/>
      <c r="B4" s="87"/>
      <c r="C4" s="91" t="s">
        <v>34</v>
      </c>
      <c r="D4" s="92"/>
      <c r="E4" s="92"/>
      <c r="F4" s="92"/>
      <c r="G4" s="93"/>
      <c r="H4" s="91" t="s">
        <v>35</v>
      </c>
      <c r="I4" s="92"/>
      <c r="J4" s="92"/>
      <c r="K4" s="92"/>
      <c r="L4" s="93"/>
      <c r="M4" s="91" t="s">
        <v>34</v>
      </c>
      <c r="N4" s="92"/>
      <c r="O4" s="92"/>
      <c r="P4" s="92"/>
      <c r="Q4" s="93"/>
      <c r="R4" s="91" t="s">
        <v>35</v>
      </c>
      <c r="S4" s="92"/>
      <c r="T4" s="92"/>
      <c r="U4" s="92"/>
      <c r="V4" s="93"/>
      <c r="W4" s="91" t="s">
        <v>34</v>
      </c>
      <c r="X4" s="92"/>
      <c r="Y4" s="92"/>
      <c r="Z4" s="92"/>
      <c r="AA4" s="93"/>
      <c r="AB4" s="91" t="s">
        <v>35</v>
      </c>
      <c r="AC4" s="92"/>
      <c r="AD4" s="92"/>
      <c r="AE4" s="92"/>
      <c r="AF4" s="93"/>
      <c r="AG4" s="91" t="s">
        <v>34</v>
      </c>
      <c r="AH4" s="92"/>
      <c r="AI4" s="92"/>
      <c r="AJ4" s="92"/>
      <c r="AK4" s="93"/>
      <c r="AL4" s="91" t="s">
        <v>35</v>
      </c>
      <c r="AM4" s="92"/>
      <c r="AN4" s="92"/>
      <c r="AO4" s="92"/>
      <c r="AP4" s="93"/>
      <c r="AQ4" s="91" t="s">
        <v>34</v>
      </c>
      <c r="AR4" s="92"/>
      <c r="AS4" s="92"/>
      <c r="AT4" s="92"/>
      <c r="AU4" s="93"/>
      <c r="AV4" s="91" t="s">
        <v>35</v>
      </c>
      <c r="AW4" s="92"/>
      <c r="AX4" s="92"/>
      <c r="AY4" s="92"/>
      <c r="AZ4" s="93"/>
      <c r="BA4" s="91" t="s">
        <v>34</v>
      </c>
      <c r="BB4" s="92"/>
      <c r="BC4" s="92"/>
      <c r="BD4" s="92"/>
      <c r="BE4" s="93"/>
      <c r="BF4" s="91" t="s">
        <v>35</v>
      </c>
      <c r="BG4" s="92"/>
      <c r="BH4" s="92"/>
      <c r="BI4" s="92"/>
      <c r="BJ4" s="93"/>
      <c r="BK4" s="104"/>
      <c r="BL4" s="10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10"/>
      <c r="B5" s="87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5"/>
      <c r="BL5" s="5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7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9"/>
    </row>
    <row r="7" spans="1:99" x14ac:dyDescent="0.2">
      <c r="A7" s="15" t="s">
        <v>76</v>
      </c>
      <c r="B7" s="18" t="s">
        <v>12</v>
      </c>
      <c r="C7" s="97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9"/>
    </row>
    <row r="8" spans="1:99" x14ac:dyDescent="0.2">
      <c r="A8" s="15"/>
      <c r="B8" s="28" t="s">
        <v>101</v>
      </c>
      <c r="C8" s="34">
        <v>0</v>
      </c>
      <c r="D8" s="34">
        <v>243.45616275850003</v>
      </c>
      <c r="E8" s="34">
        <v>0</v>
      </c>
      <c r="F8" s="34">
        <v>0</v>
      </c>
      <c r="G8" s="34">
        <v>0</v>
      </c>
      <c r="H8" s="34">
        <v>6.9503065762666729</v>
      </c>
      <c r="I8" s="34">
        <v>261.36065486383347</v>
      </c>
      <c r="J8" s="34">
        <v>45.283030051500006</v>
      </c>
      <c r="K8" s="34">
        <v>0</v>
      </c>
      <c r="L8" s="34">
        <v>72.542757684200026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4.4848561575999959</v>
      </c>
      <c r="S8" s="34">
        <v>2.6318561681666668</v>
      </c>
      <c r="T8" s="34">
        <v>137.64646069406672</v>
      </c>
      <c r="U8" s="34">
        <v>0</v>
      </c>
      <c r="V8" s="34">
        <v>6.4461952312666666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2.990194168966668</v>
      </c>
      <c r="AC8" s="34">
        <v>93.27829795173335</v>
      </c>
      <c r="AD8" s="34">
        <v>21.078982163233338</v>
      </c>
      <c r="AE8" s="34">
        <v>0</v>
      </c>
      <c r="AF8" s="34">
        <v>53.922457661733318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2.637122002969738</v>
      </c>
      <c r="AM8" s="34">
        <v>37.897406212800043</v>
      </c>
      <c r="AN8" s="34">
        <v>82.679569565299985</v>
      </c>
      <c r="AO8" s="34">
        <v>0</v>
      </c>
      <c r="AP8" s="34">
        <v>24.834749493533334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9.1689652405333248</v>
      </c>
      <c r="AW8" s="34">
        <v>15.490750559833335</v>
      </c>
      <c r="AX8" s="34">
        <v>4.7770998077666702</v>
      </c>
      <c r="AY8" s="34">
        <v>0</v>
      </c>
      <c r="AZ8" s="34">
        <v>30.061441023066674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2.3630182323666657</v>
      </c>
      <c r="BG8" s="34">
        <v>0.14864099739999997</v>
      </c>
      <c r="BH8" s="34">
        <v>2.1902138707999965</v>
      </c>
      <c r="BI8" s="34">
        <v>0</v>
      </c>
      <c r="BJ8" s="34">
        <v>3.5059138772333318</v>
      </c>
      <c r="BK8" s="35">
        <f>SUM(C8:BJ8)</f>
        <v>1167.82710301467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243.45616275850003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6.9503065762666729</v>
      </c>
      <c r="I9" s="61">
        <f t="shared" si="0"/>
        <v>261.36065486383347</v>
      </c>
      <c r="J9" s="61">
        <f t="shared" si="0"/>
        <v>45.283030051500006</v>
      </c>
      <c r="K9" s="61">
        <f t="shared" si="0"/>
        <v>0</v>
      </c>
      <c r="L9" s="61">
        <f t="shared" si="0"/>
        <v>72.542757684200026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4.4848561575999959</v>
      </c>
      <c r="S9" s="61">
        <f t="shared" si="0"/>
        <v>2.6318561681666668</v>
      </c>
      <c r="T9" s="61">
        <f t="shared" si="0"/>
        <v>137.64646069406672</v>
      </c>
      <c r="U9" s="61">
        <f t="shared" si="0"/>
        <v>0</v>
      </c>
      <c r="V9" s="61">
        <f t="shared" si="0"/>
        <v>6.4461952312666666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2.990194168966668</v>
      </c>
      <c r="AC9" s="61">
        <f t="shared" si="0"/>
        <v>93.27829795173335</v>
      </c>
      <c r="AD9" s="61">
        <f t="shared" si="0"/>
        <v>21.078982163233338</v>
      </c>
      <c r="AE9" s="61">
        <f t="shared" si="0"/>
        <v>0</v>
      </c>
      <c r="AF9" s="61">
        <f t="shared" si="0"/>
        <v>53.922457661733318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2.637122002969738</v>
      </c>
      <c r="AM9" s="61">
        <f t="shared" si="0"/>
        <v>37.897406212800043</v>
      </c>
      <c r="AN9" s="61">
        <f t="shared" si="0"/>
        <v>82.679569565299985</v>
      </c>
      <c r="AO9" s="61">
        <f t="shared" si="0"/>
        <v>0</v>
      </c>
      <c r="AP9" s="61">
        <f t="shared" si="0"/>
        <v>24.834749493533334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9.1689652405333248</v>
      </c>
      <c r="AW9" s="61">
        <f>(SUM(AW8))</f>
        <v>15.490750559833335</v>
      </c>
      <c r="AX9" s="61">
        <f t="shared" si="0"/>
        <v>4.7770998077666702</v>
      </c>
      <c r="AY9" s="61">
        <f t="shared" si="0"/>
        <v>0</v>
      </c>
      <c r="AZ9" s="61">
        <f t="shared" si="0"/>
        <v>30.061441023066674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2.3630182323666657</v>
      </c>
      <c r="BG9" s="61">
        <f t="shared" si="0"/>
        <v>0.14864099739999997</v>
      </c>
      <c r="BH9" s="61">
        <f t="shared" si="0"/>
        <v>2.1902138707999965</v>
      </c>
      <c r="BI9" s="61">
        <f t="shared" si="0"/>
        <v>0</v>
      </c>
      <c r="BJ9" s="61">
        <f t="shared" si="0"/>
        <v>3.5059138772333318</v>
      </c>
      <c r="BK9" s="62">
        <f>SUM(BK8)</f>
        <v>1167.82710301467</v>
      </c>
    </row>
    <row r="10" spans="1:99" x14ac:dyDescent="0.2">
      <c r="A10" s="15" t="s">
        <v>77</v>
      </c>
      <c r="B10" s="19" t="s">
        <v>3</v>
      </c>
      <c r="C10" s="97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9"/>
    </row>
    <row r="11" spans="1:99" x14ac:dyDescent="0.2">
      <c r="A11" s="15"/>
      <c r="B11" s="28" t="s">
        <v>102</v>
      </c>
      <c r="C11" s="34">
        <v>0</v>
      </c>
      <c r="D11" s="34">
        <v>5.4375462534666674</v>
      </c>
      <c r="E11" s="34">
        <v>0</v>
      </c>
      <c r="F11" s="34">
        <v>0</v>
      </c>
      <c r="G11" s="34">
        <v>0</v>
      </c>
      <c r="H11" s="34">
        <v>0.18970772360000004</v>
      </c>
      <c r="I11" s="34">
        <v>5.7706076433333309E-2</v>
      </c>
      <c r="J11" s="34">
        <v>0</v>
      </c>
      <c r="K11" s="34">
        <v>0</v>
      </c>
      <c r="L11" s="34">
        <v>4.8558581809999959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0.17699862063333338</v>
      </c>
      <c r="S11" s="34">
        <v>2.0316063666666702E-3</v>
      </c>
      <c r="T11" s="34">
        <v>0</v>
      </c>
      <c r="U11" s="34">
        <v>0</v>
      </c>
      <c r="V11" s="34">
        <v>0.24788046330000002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0.75607606743333333</v>
      </c>
      <c r="AC11" s="34">
        <v>0.16009542503333329</v>
      </c>
      <c r="AD11" s="34">
        <v>0</v>
      </c>
      <c r="AE11" s="34">
        <v>0</v>
      </c>
      <c r="AF11" s="34">
        <v>1.6637860466666656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0.6811483495666758</v>
      </c>
      <c r="AM11" s="34">
        <v>0</v>
      </c>
      <c r="AN11" s="34">
        <v>0</v>
      </c>
      <c r="AO11" s="34">
        <v>0</v>
      </c>
      <c r="AP11" s="34">
        <v>0.78874460376666622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0.36562409646666671</v>
      </c>
      <c r="AW11" s="34">
        <v>0.27778359913333339</v>
      </c>
      <c r="AX11" s="34">
        <v>0</v>
      </c>
      <c r="AY11" s="34">
        <v>0</v>
      </c>
      <c r="AZ11" s="34">
        <v>0.88768545560000001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0.16873853793333335</v>
      </c>
      <c r="BG11" s="34">
        <v>8.5349416999999997E-3</v>
      </c>
      <c r="BH11" s="34">
        <v>0</v>
      </c>
      <c r="BI11" s="34">
        <v>0</v>
      </c>
      <c r="BJ11" s="34">
        <v>0.1298583153</v>
      </c>
      <c r="BK11" s="35">
        <f>SUM(C11:BJ11)</f>
        <v>16.855804363400001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5.4375462534666674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0.18970772360000004</v>
      </c>
      <c r="I12" s="61">
        <f t="shared" si="1"/>
        <v>5.7706076433333309E-2</v>
      </c>
      <c r="J12" s="61">
        <f t="shared" si="1"/>
        <v>0</v>
      </c>
      <c r="K12" s="61">
        <f t="shared" si="1"/>
        <v>0</v>
      </c>
      <c r="L12" s="61">
        <f t="shared" si="1"/>
        <v>4.8558581809999959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0.17699862063333338</v>
      </c>
      <c r="S12" s="61">
        <f t="shared" si="1"/>
        <v>2.0316063666666702E-3</v>
      </c>
      <c r="T12" s="61">
        <f t="shared" si="1"/>
        <v>0</v>
      </c>
      <c r="U12" s="61">
        <f t="shared" si="1"/>
        <v>0</v>
      </c>
      <c r="V12" s="61">
        <f t="shared" si="1"/>
        <v>0.24788046330000002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0.75607606743333333</v>
      </c>
      <c r="AC12" s="61">
        <f t="shared" si="1"/>
        <v>0.16009542503333329</v>
      </c>
      <c r="AD12" s="61">
        <f t="shared" si="1"/>
        <v>0</v>
      </c>
      <c r="AE12" s="61">
        <f t="shared" si="1"/>
        <v>0</v>
      </c>
      <c r="AF12" s="61">
        <f t="shared" si="1"/>
        <v>1.6637860466666656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0.6811483495666758</v>
      </c>
      <c r="AM12" s="61">
        <f t="shared" si="1"/>
        <v>0</v>
      </c>
      <c r="AN12" s="61">
        <f t="shared" si="1"/>
        <v>0</v>
      </c>
      <c r="AO12" s="61">
        <f t="shared" si="1"/>
        <v>0</v>
      </c>
      <c r="AP12" s="61">
        <f t="shared" si="1"/>
        <v>0.78874460376666622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0.36562409646666671</v>
      </c>
      <c r="AW12" s="61">
        <f>(SUM(AW11))</f>
        <v>0.27778359913333339</v>
      </c>
      <c r="AX12" s="61">
        <f t="shared" si="1"/>
        <v>0</v>
      </c>
      <c r="AY12" s="61">
        <f t="shared" si="1"/>
        <v>0</v>
      </c>
      <c r="AZ12" s="61">
        <f t="shared" si="1"/>
        <v>0.88768545560000001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0.16873853793333335</v>
      </c>
      <c r="BG12" s="61">
        <f t="shared" si="1"/>
        <v>8.5349416999999997E-3</v>
      </c>
      <c r="BH12" s="61">
        <f t="shared" si="1"/>
        <v>0</v>
      </c>
      <c r="BI12" s="61">
        <f t="shared" si="1"/>
        <v>0</v>
      </c>
      <c r="BJ12" s="61">
        <f t="shared" si="1"/>
        <v>0.1298583153</v>
      </c>
      <c r="BK12" s="64">
        <f>SUM(BK11)</f>
        <v>16.855804363400001</v>
      </c>
    </row>
    <row r="13" spans="1:99" x14ac:dyDescent="0.2">
      <c r="A13" s="15" t="s">
        <v>78</v>
      </c>
      <c r="B13" s="19" t="s">
        <v>10</v>
      </c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9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7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9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7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9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7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9"/>
    </row>
    <row r="23" spans="1:65" x14ac:dyDescent="0.2">
      <c r="A23" s="15"/>
      <c r="B23" s="28" t="s">
        <v>103</v>
      </c>
      <c r="C23" s="34">
        <v>0</v>
      </c>
      <c r="D23" s="34">
        <v>3.7206782226000032</v>
      </c>
      <c r="E23" s="34">
        <v>0</v>
      </c>
      <c r="F23" s="34">
        <v>0</v>
      </c>
      <c r="G23" s="34">
        <v>0</v>
      </c>
      <c r="H23" s="34">
        <v>0.24575557110000001</v>
      </c>
      <c r="I23" s="34">
        <v>0</v>
      </c>
      <c r="J23" s="34">
        <v>0</v>
      </c>
      <c r="K23" s="34">
        <v>0</v>
      </c>
      <c r="L23" s="34">
        <v>1.210245683333333E-2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0.30252794510000031</v>
      </c>
      <c r="S23" s="34">
        <v>3.9572624099999967E-2</v>
      </c>
      <c r="T23" s="34">
        <v>0</v>
      </c>
      <c r="U23" s="34">
        <v>0</v>
      </c>
      <c r="V23" s="34">
        <v>0.14426169456666671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2.0840430565333317</v>
      </c>
      <c r="AC23" s="34">
        <v>1.3190179744000001</v>
      </c>
      <c r="AD23" s="34">
        <v>0</v>
      </c>
      <c r="AE23" s="34">
        <v>0</v>
      </c>
      <c r="AF23" s="34">
        <v>2.5538005736666651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1.3501954728666528</v>
      </c>
      <c r="AM23" s="34">
        <v>0.20176848659999969</v>
      </c>
      <c r="AN23" s="34">
        <v>8.6305099999999996E-2</v>
      </c>
      <c r="AO23" s="34">
        <v>0</v>
      </c>
      <c r="AP23" s="34">
        <v>1.1792167335666661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1.8061844294666674</v>
      </c>
      <c r="AW23" s="34">
        <v>0.83373493263333343</v>
      </c>
      <c r="AX23" s="34">
        <v>0</v>
      </c>
      <c r="AY23" s="34">
        <v>0</v>
      </c>
      <c r="AZ23" s="34">
        <v>1.5579782445999992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0.34142330739999965</v>
      </c>
      <c r="BG23" s="34">
        <v>0.28529195970000004</v>
      </c>
      <c r="BH23" s="34">
        <v>0</v>
      </c>
      <c r="BI23" s="34">
        <v>0</v>
      </c>
      <c r="BJ23" s="34">
        <v>3.3679082499999999E-2</v>
      </c>
      <c r="BK23" s="35">
        <f>SUM(C23:BJ23)</f>
        <v>18.097537868233317</v>
      </c>
    </row>
    <row r="24" spans="1:65" x14ac:dyDescent="0.2">
      <c r="A24" s="15"/>
      <c r="B24" s="28" t="s">
        <v>114</v>
      </c>
      <c r="C24" s="34">
        <v>0</v>
      </c>
      <c r="D24" s="34">
        <v>0.64221562860000003</v>
      </c>
      <c r="E24" s="34">
        <v>0</v>
      </c>
      <c r="F24" s="34">
        <v>0</v>
      </c>
      <c r="G24" s="34">
        <v>0</v>
      </c>
      <c r="H24" s="34">
        <v>0.11999784059999993</v>
      </c>
      <c r="I24" s="34">
        <v>4.9201032266666639E-2</v>
      </c>
      <c r="J24" s="34">
        <v>0.83574848256666701</v>
      </c>
      <c r="K24" s="34">
        <v>0</v>
      </c>
      <c r="L24" s="34">
        <v>4.4766628391333327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8.9437340633333307E-2</v>
      </c>
      <c r="S24" s="34">
        <v>7.8191614E-3</v>
      </c>
      <c r="T24" s="34">
        <v>0</v>
      </c>
      <c r="U24" s="34">
        <v>0</v>
      </c>
      <c r="V24" s="34">
        <v>7.0332656733333401E-2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1.1959334136000004</v>
      </c>
      <c r="AC24" s="34">
        <v>0.67227995300000032</v>
      </c>
      <c r="AD24" s="34">
        <v>0</v>
      </c>
      <c r="AE24" s="34">
        <v>0</v>
      </c>
      <c r="AF24" s="34">
        <v>2.4316092444666677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1.4518241175000002</v>
      </c>
      <c r="AM24" s="34">
        <v>6.1364182346333305</v>
      </c>
      <c r="AN24" s="34">
        <v>7.2213372254000028</v>
      </c>
      <c r="AO24" s="34">
        <v>0</v>
      </c>
      <c r="AP24" s="34">
        <v>1.8528291252333329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0.95913930419992999</v>
      </c>
      <c r="AW24" s="34">
        <v>4.8195745381333337</v>
      </c>
      <c r="AX24" s="34">
        <v>0</v>
      </c>
      <c r="AY24" s="34">
        <v>0</v>
      </c>
      <c r="AZ24" s="34">
        <v>2.9204303274000001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0.1707331245666667</v>
      </c>
      <c r="BG24" s="34">
        <v>3.8212338999999998E-2</v>
      </c>
      <c r="BH24" s="34">
        <v>1.2759000223666699</v>
      </c>
      <c r="BI24" s="34">
        <v>0</v>
      </c>
      <c r="BJ24" s="34">
        <v>0.40713100389999995</v>
      </c>
      <c r="BK24" s="35">
        <f>SUM(C24:BJ24)</f>
        <v>37.844766955333256</v>
      </c>
    </row>
    <row r="25" spans="1:65" x14ac:dyDescent="0.2">
      <c r="A25" s="15"/>
      <c r="B25" s="28" t="s">
        <v>104</v>
      </c>
      <c r="C25" s="34">
        <v>0</v>
      </c>
      <c r="D25" s="34">
        <v>3.4722852239666668</v>
      </c>
      <c r="E25" s="34">
        <v>0</v>
      </c>
      <c r="F25" s="34">
        <v>0</v>
      </c>
      <c r="G25" s="34">
        <v>0</v>
      </c>
      <c r="H25" s="34">
        <v>0.23400799259999991</v>
      </c>
      <c r="I25" s="34">
        <v>5.9149757666666705E-3</v>
      </c>
      <c r="J25" s="34">
        <v>0</v>
      </c>
      <c r="K25" s="34">
        <v>0</v>
      </c>
      <c r="L25" s="34">
        <v>1.6880580443000035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0.20621516813333343</v>
      </c>
      <c r="S25" s="34">
        <v>0</v>
      </c>
      <c r="T25" s="34">
        <v>0</v>
      </c>
      <c r="U25" s="34">
        <v>0</v>
      </c>
      <c r="V25" s="34">
        <v>0.17219216583333299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0.34705892193333338</v>
      </c>
      <c r="AC25" s="34">
        <v>3.5650373333333301E-4</v>
      </c>
      <c r="AD25" s="34">
        <v>0</v>
      </c>
      <c r="AE25" s="34">
        <v>0</v>
      </c>
      <c r="AF25" s="34">
        <v>4.9051007980000021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0.38692348553331352</v>
      </c>
      <c r="AM25" s="34">
        <v>2.9534057999999971E-2</v>
      </c>
      <c r="AN25" s="34">
        <v>0</v>
      </c>
      <c r="AO25" s="34">
        <v>0</v>
      </c>
      <c r="AP25" s="34">
        <v>1.1753132695333335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1.1832834533333332</v>
      </c>
      <c r="AW25" s="34">
        <v>7.0211247716666705</v>
      </c>
      <c r="AX25" s="34">
        <v>0</v>
      </c>
      <c r="AY25" s="34">
        <v>0</v>
      </c>
      <c r="AZ25" s="34">
        <v>2.5521008519999993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0.25690575469999993</v>
      </c>
      <c r="BG25" s="34">
        <v>0.59420721133333398</v>
      </c>
      <c r="BH25" s="34">
        <v>0</v>
      </c>
      <c r="BI25" s="34">
        <v>0</v>
      </c>
      <c r="BJ25" s="34">
        <v>0.1151764186666666</v>
      </c>
      <c r="BK25" s="35">
        <f>SUM(C25:BJ25)</f>
        <v>24.345759069033324</v>
      </c>
    </row>
    <row r="26" spans="1:65" x14ac:dyDescent="0.2">
      <c r="A26" s="15"/>
      <c r="B26" s="28" t="s">
        <v>105</v>
      </c>
      <c r="C26" s="34">
        <v>0</v>
      </c>
      <c r="D26" s="34">
        <v>88.150270186400007</v>
      </c>
      <c r="E26" s="34">
        <v>0</v>
      </c>
      <c r="F26" s="34">
        <v>0</v>
      </c>
      <c r="G26" s="34">
        <v>0</v>
      </c>
      <c r="H26" s="34">
        <v>1.0417640155666665</v>
      </c>
      <c r="I26" s="34">
        <v>3.845331512833337</v>
      </c>
      <c r="J26" s="34">
        <v>8.6096883597333367</v>
      </c>
      <c r="K26" s="34">
        <v>0</v>
      </c>
      <c r="L26" s="34">
        <v>18.636141079633337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1.4449522127666667</v>
      </c>
      <c r="S26" s="34">
        <v>0.54835885986666677</v>
      </c>
      <c r="T26" s="34">
        <v>47.245854686466672</v>
      </c>
      <c r="U26" s="34">
        <v>0</v>
      </c>
      <c r="V26" s="34">
        <v>2.7591848350666672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2.904688174099999</v>
      </c>
      <c r="AC26" s="34">
        <v>21.569447390633346</v>
      </c>
      <c r="AD26" s="34">
        <v>13.199720895100008</v>
      </c>
      <c r="AE26" s="34">
        <v>0</v>
      </c>
      <c r="AF26" s="34">
        <v>54.740012644833357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3.4267740790999994</v>
      </c>
      <c r="AM26" s="34">
        <v>4.2018575654000037</v>
      </c>
      <c r="AN26" s="34">
        <v>39.542674749866705</v>
      </c>
      <c r="AO26" s="34">
        <v>0</v>
      </c>
      <c r="AP26" s="34">
        <v>22.904218194332003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3.5365070509000001</v>
      </c>
      <c r="AW26" s="34">
        <v>26.056554628966648</v>
      </c>
      <c r="AX26" s="34">
        <v>1.7352873094666701</v>
      </c>
      <c r="AY26" s="34">
        <v>0</v>
      </c>
      <c r="AZ26" s="34">
        <v>25.004947728899964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1.2062945570999999</v>
      </c>
      <c r="BG26" s="34">
        <v>1.2750194601000007</v>
      </c>
      <c r="BH26" s="34">
        <v>9.9883759654999942</v>
      </c>
      <c r="BI26" s="34">
        <v>0</v>
      </c>
      <c r="BJ26" s="34">
        <v>3.0603194047333351</v>
      </c>
      <c r="BK26" s="35">
        <f>SUM(C26:BJ26)</f>
        <v>406.63424554736537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95.985449261566671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1.6415254198666664</v>
      </c>
      <c r="I27" s="61">
        <f t="shared" si="7"/>
        <v>3.9004475208666705</v>
      </c>
      <c r="J27" s="61">
        <f t="shared" si="7"/>
        <v>9.445436842300003</v>
      </c>
      <c r="K27" s="61">
        <f t="shared" si="7"/>
        <v>0</v>
      </c>
      <c r="L27" s="61">
        <f t="shared" si="7"/>
        <v>24.812964419900005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2.0431326666333338</v>
      </c>
      <c r="S27" s="61">
        <f t="shared" si="7"/>
        <v>0.59575064536666678</v>
      </c>
      <c r="T27" s="61">
        <f t="shared" si="7"/>
        <v>47.245854686466672</v>
      </c>
      <c r="U27" s="61">
        <f t="shared" si="7"/>
        <v>0</v>
      </c>
      <c r="V27" s="61">
        <f t="shared" si="7"/>
        <v>3.1459713522000001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6.5317235661666642</v>
      </c>
      <c r="AC27" s="61">
        <f t="shared" si="7"/>
        <v>23.56110182176668</v>
      </c>
      <c r="AD27" s="61">
        <f t="shared" si="7"/>
        <v>13.199720895100008</v>
      </c>
      <c r="AE27" s="61">
        <f t="shared" si="7"/>
        <v>0</v>
      </c>
      <c r="AF27" s="61">
        <f t="shared" si="7"/>
        <v>64.630523260966697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6.6157171549999658</v>
      </c>
      <c r="AM27" s="61">
        <f t="shared" si="7"/>
        <v>10.569578344633335</v>
      </c>
      <c r="AN27" s="61">
        <f t="shared" si="7"/>
        <v>46.850317075266709</v>
      </c>
      <c r="AO27" s="61">
        <f t="shared" si="7"/>
        <v>0</v>
      </c>
      <c r="AP27" s="61">
        <f t="shared" si="7"/>
        <v>27.111577322665337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7.4851142378999302</v>
      </c>
      <c r="AW27" s="61">
        <f t="shared" si="7"/>
        <v>38.730988871399987</v>
      </c>
      <c r="AX27" s="61">
        <f t="shared" si="7"/>
        <v>1.7352873094666701</v>
      </c>
      <c r="AY27" s="61">
        <f t="shared" si="7"/>
        <v>0</v>
      </c>
      <c r="AZ27" s="61">
        <f t="shared" si="7"/>
        <v>32.035457152899966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1.9753567437666661</v>
      </c>
      <c r="BG27" s="61">
        <f t="shared" si="7"/>
        <v>2.1927309701333346</v>
      </c>
      <c r="BH27" s="61">
        <f t="shared" si="7"/>
        <v>11.264275987866665</v>
      </c>
      <c r="BI27" s="61">
        <f t="shared" si="7"/>
        <v>0</v>
      </c>
      <c r="BJ27" s="61">
        <f t="shared" si="7"/>
        <v>3.6163059098000017</v>
      </c>
      <c r="BK27" s="32">
        <f>SUM(BK23:BK26)</f>
        <v>486.92230943996526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344.87915827353339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8.7815397197333382</v>
      </c>
      <c r="I28" s="61">
        <f t="shared" si="8"/>
        <v>265.31880846113347</v>
      </c>
      <c r="J28" s="61">
        <f t="shared" si="8"/>
        <v>54.728466893800011</v>
      </c>
      <c r="K28" s="61">
        <f t="shared" si="8"/>
        <v>0</v>
      </c>
      <c r="L28" s="61">
        <f t="shared" si="8"/>
        <v>102.21158028510004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6.7049874448666635</v>
      </c>
      <c r="S28" s="61">
        <f t="shared" si="8"/>
        <v>3.2296384199000006</v>
      </c>
      <c r="T28" s="61">
        <f t="shared" si="8"/>
        <v>184.89231538053338</v>
      </c>
      <c r="U28" s="61">
        <f t="shared" si="8"/>
        <v>0</v>
      </c>
      <c r="V28" s="61">
        <f t="shared" si="8"/>
        <v>9.8400470467666672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10.277993802566666</v>
      </c>
      <c r="AC28" s="61">
        <f t="shared" si="8"/>
        <v>116.99949519853337</v>
      </c>
      <c r="AD28" s="61">
        <f t="shared" si="8"/>
        <v>34.278703058333349</v>
      </c>
      <c r="AE28" s="61">
        <f t="shared" si="8"/>
        <v>0</v>
      </c>
      <c r="AF28" s="61">
        <f t="shared" si="8"/>
        <v>120.21676696936669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9.9339875075363793</v>
      </c>
      <c r="AM28" s="61">
        <f t="shared" si="9"/>
        <v>48.466984557433378</v>
      </c>
      <c r="AN28" s="61">
        <f t="shared" si="9"/>
        <v>129.5298866405667</v>
      </c>
      <c r="AO28" s="61">
        <f t="shared" si="9"/>
        <v>0</v>
      </c>
      <c r="AP28" s="61">
        <f t="shared" si="9"/>
        <v>52.735071419965337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17.019703574899921</v>
      </c>
      <c r="AW28" s="61">
        <f t="shared" si="9"/>
        <v>54.499523030366653</v>
      </c>
      <c r="AX28" s="61">
        <f t="shared" si="9"/>
        <v>6.5123871172333399</v>
      </c>
      <c r="AY28" s="61">
        <f t="shared" si="9"/>
        <v>0</v>
      </c>
      <c r="AZ28" s="61">
        <f t="shared" si="9"/>
        <v>62.984583631566636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4.5071135140666652</v>
      </c>
      <c r="BG28" s="61">
        <f t="shared" si="9"/>
        <v>2.3499069092333347</v>
      </c>
      <c r="BH28" s="61">
        <f t="shared" si="9"/>
        <v>13.454489858666662</v>
      </c>
      <c r="BI28" s="61">
        <f t="shared" si="9"/>
        <v>0</v>
      </c>
      <c r="BJ28" s="61">
        <f t="shared" si="9"/>
        <v>7.2520781023333338</v>
      </c>
      <c r="BK28" s="32">
        <f t="shared" si="9"/>
        <v>1671.6052168180354</v>
      </c>
    </row>
    <row r="29" spans="1:65" ht="3.75" customHeight="1" x14ac:dyDescent="0.2">
      <c r="A29" s="15"/>
      <c r="B29" s="22"/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9"/>
    </row>
    <row r="30" spans="1:65" x14ac:dyDescent="0.2">
      <c r="A30" s="15" t="s">
        <v>1</v>
      </c>
      <c r="B30" s="18" t="s">
        <v>7</v>
      </c>
      <c r="C30" s="97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9"/>
    </row>
    <row r="31" spans="1:65" s="4" customFormat="1" x14ac:dyDescent="0.2">
      <c r="A31" s="15" t="s">
        <v>76</v>
      </c>
      <c r="B31" s="19" t="s">
        <v>2</v>
      </c>
      <c r="C31" s="106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8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0.88240930783333293</v>
      </c>
      <c r="E32" s="34">
        <v>0</v>
      </c>
      <c r="F32" s="34">
        <v>0</v>
      </c>
      <c r="G32" s="34">
        <v>0</v>
      </c>
      <c r="H32" s="34">
        <v>15.765348658633322</v>
      </c>
      <c r="I32" s="34">
        <v>0.55053611833333305</v>
      </c>
      <c r="J32" s="34">
        <v>0</v>
      </c>
      <c r="K32" s="34">
        <v>0</v>
      </c>
      <c r="L32" s="34">
        <v>2.307119050033331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11.534788109433322</v>
      </c>
      <c r="S32" s="34">
        <v>0.64582449023333355</v>
      </c>
      <c r="T32" s="34">
        <v>0</v>
      </c>
      <c r="U32" s="34">
        <v>0</v>
      </c>
      <c r="V32" s="34">
        <v>0.66411683533333321</v>
      </c>
      <c r="W32" s="34">
        <v>0</v>
      </c>
      <c r="X32" s="34">
        <v>5.0222709999999998E-4</v>
      </c>
      <c r="Y32" s="34">
        <v>0</v>
      </c>
      <c r="Z32" s="34">
        <v>0</v>
      </c>
      <c r="AA32" s="34">
        <v>0</v>
      </c>
      <c r="AB32" s="34">
        <v>72.930663009968015</v>
      </c>
      <c r="AC32" s="34">
        <v>2.8185642876333326</v>
      </c>
      <c r="AD32" s="34">
        <v>0</v>
      </c>
      <c r="AE32" s="34">
        <v>0</v>
      </c>
      <c r="AF32" s="34">
        <v>16.037855074699984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69.489520061600047</v>
      </c>
      <c r="AM32" s="34">
        <v>1.6461528839000008</v>
      </c>
      <c r="AN32" s="34">
        <v>0</v>
      </c>
      <c r="AO32" s="34">
        <v>0</v>
      </c>
      <c r="AP32" s="34">
        <v>8.61338625013334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197.2337960111991</v>
      </c>
      <c r="AW32" s="34">
        <v>15.570415548966649</v>
      </c>
      <c r="AX32" s="34">
        <v>0</v>
      </c>
      <c r="AY32" s="34">
        <v>0</v>
      </c>
      <c r="AZ32" s="34">
        <v>34.567615259666645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42.050849450699815</v>
      </c>
      <c r="BG32" s="34">
        <v>1.7990333164666663</v>
      </c>
      <c r="BH32" s="34">
        <v>0</v>
      </c>
      <c r="BI32" s="34">
        <v>0</v>
      </c>
      <c r="BJ32" s="34">
        <v>3.7171167606333322</v>
      </c>
      <c r="BK32" s="41">
        <f>SUM(C32:BJ32)</f>
        <v>498.82561271250023</v>
      </c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0.88240930783333293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15.765348658633322</v>
      </c>
      <c r="I33" s="61">
        <f t="shared" si="10"/>
        <v>0.55053611833333305</v>
      </c>
      <c r="J33" s="61">
        <f t="shared" si="10"/>
        <v>0</v>
      </c>
      <c r="K33" s="61">
        <f t="shared" si="10"/>
        <v>0</v>
      </c>
      <c r="L33" s="61">
        <f t="shared" si="10"/>
        <v>2.307119050033331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11.534788109433322</v>
      </c>
      <c r="S33" s="61">
        <f t="shared" si="10"/>
        <v>0.64582449023333355</v>
      </c>
      <c r="T33" s="61">
        <f t="shared" si="10"/>
        <v>0</v>
      </c>
      <c r="U33" s="61">
        <f t="shared" si="10"/>
        <v>0</v>
      </c>
      <c r="V33" s="61">
        <f t="shared" si="10"/>
        <v>0.66411683533333321</v>
      </c>
      <c r="W33" s="32">
        <f t="shared" si="10"/>
        <v>0</v>
      </c>
      <c r="X33" s="61">
        <f t="shared" si="10"/>
        <v>5.0222709999999998E-4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72.930663009968015</v>
      </c>
      <c r="AC33" s="61">
        <f t="shared" si="10"/>
        <v>2.8185642876333326</v>
      </c>
      <c r="AD33" s="61">
        <f t="shared" si="10"/>
        <v>0</v>
      </c>
      <c r="AE33" s="61">
        <f t="shared" si="10"/>
        <v>0</v>
      </c>
      <c r="AF33" s="61">
        <f t="shared" si="10"/>
        <v>16.037855074699984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69.489520061600047</v>
      </c>
      <c r="AM33" s="61">
        <f t="shared" si="10"/>
        <v>1.6461528839000008</v>
      </c>
      <c r="AN33" s="61">
        <f t="shared" si="10"/>
        <v>0</v>
      </c>
      <c r="AO33" s="61">
        <f t="shared" si="10"/>
        <v>0</v>
      </c>
      <c r="AP33" s="61">
        <f t="shared" si="10"/>
        <v>8.61338625013334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197.2337960111991</v>
      </c>
      <c r="AW33" s="61">
        <f t="shared" si="10"/>
        <v>15.570415548966649</v>
      </c>
      <c r="AX33" s="61">
        <f t="shared" si="10"/>
        <v>0</v>
      </c>
      <c r="AY33" s="61">
        <f t="shared" si="10"/>
        <v>0</v>
      </c>
      <c r="AZ33" s="61">
        <f t="shared" si="10"/>
        <v>34.567615259666645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42.050849450699815</v>
      </c>
      <c r="BG33" s="32">
        <f t="shared" si="10"/>
        <v>1.7990333164666663</v>
      </c>
      <c r="BH33" s="32">
        <f t="shared" si="10"/>
        <v>0</v>
      </c>
      <c r="BI33" s="32">
        <f t="shared" si="10"/>
        <v>0</v>
      </c>
      <c r="BJ33" s="32">
        <f t="shared" si="10"/>
        <v>3.7171167606333322</v>
      </c>
      <c r="BK33" s="32">
        <f>SUM(BK32)</f>
        <v>498.82561271250023</v>
      </c>
      <c r="BM33" s="85"/>
    </row>
    <row r="34" spans="1:65" x14ac:dyDescent="0.2">
      <c r="A34" s="15" t="s">
        <v>77</v>
      </c>
      <c r="B34" s="19" t="s">
        <v>15</v>
      </c>
      <c r="C34" s="97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</row>
    <row r="35" spans="1:65" x14ac:dyDescent="0.2">
      <c r="A35" s="15"/>
      <c r="B35" s="28" t="s">
        <v>129</v>
      </c>
      <c r="C35" s="34">
        <v>0</v>
      </c>
      <c r="D35" s="34">
        <v>0.93254369436666706</v>
      </c>
      <c r="E35" s="34">
        <v>0</v>
      </c>
      <c r="F35" s="34">
        <v>0</v>
      </c>
      <c r="G35" s="34">
        <v>0</v>
      </c>
      <c r="H35" s="34">
        <v>5.4490827028666686</v>
      </c>
      <c r="I35" s="34">
        <v>0.78599307740000013</v>
      </c>
      <c r="J35" s="34">
        <v>0</v>
      </c>
      <c r="K35" s="34">
        <v>0</v>
      </c>
      <c r="L35" s="34">
        <v>3.6002407120000037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2.4076783889999973</v>
      </c>
      <c r="S35" s="34">
        <v>1.25322656E-2</v>
      </c>
      <c r="T35" s="34">
        <v>0</v>
      </c>
      <c r="U35" s="34">
        <v>0</v>
      </c>
      <c r="V35" s="34">
        <v>0.79862816993333352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38.948989345699992</v>
      </c>
      <c r="AC35" s="34">
        <v>1.6497625272333334</v>
      </c>
      <c r="AD35" s="34">
        <v>0</v>
      </c>
      <c r="AE35" s="34">
        <v>0</v>
      </c>
      <c r="AF35" s="34">
        <v>20.219740294133334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38.738434269832851</v>
      </c>
      <c r="AM35" s="34">
        <v>1.1266851326333336</v>
      </c>
      <c r="AN35" s="34">
        <v>0</v>
      </c>
      <c r="AO35" s="34">
        <v>0</v>
      </c>
      <c r="AP35" s="34">
        <v>7.4440537051333324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96.362781252033543</v>
      </c>
      <c r="AW35" s="34">
        <v>12.866229193366673</v>
      </c>
      <c r="AX35" s="34">
        <v>0</v>
      </c>
      <c r="AY35" s="34">
        <v>0</v>
      </c>
      <c r="AZ35" s="34">
        <v>59.315130793700007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18.067127958833343</v>
      </c>
      <c r="BG35" s="34">
        <v>1.7293273532666675</v>
      </c>
      <c r="BH35" s="34">
        <v>0</v>
      </c>
      <c r="BI35" s="34">
        <v>0</v>
      </c>
      <c r="BJ35" s="34">
        <v>3.9110995962666681</v>
      </c>
      <c r="BK35" s="35">
        <f>SUM(C35:BJ35)</f>
        <v>314.36606043329977</v>
      </c>
      <c r="BL35" s="43"/>
    </row>
    <row r="36" spans="1:65" x14ac:dyDescent="0.2">
      <c r="A36" s="15"/>
      <c r="B36" s="28" t="s">
        <v>125</v>
      </c>
      <c r="C36" s="34">
        <v>0</v>
      </c>
      <c r="D36" s="34">
        <v>0.72382851506666701</v>
      </c>
      <c r="E36" s="34">
        <v>0</v>
      </c>
      <c r="F36" s="34">
        <v>0</v>
      </c>
      <c r="G36" s="34">
        <v>0</v>
      </c>
      <c r="H36" s="34">
        <v>0.53049474540000041</v>
      </c>
      <c r="I36" s="34">
        <v>4.9689473333333297E-4</v>
      </c>
      <c r="J36" s="34">
        <v>0</v>
      </c>
      <c r="K36" s="34">
        <v>0</v>
      </c>
      <c r="L36" s="34">
        <v>0.75416089713333334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0.42597673610000014</v>
      </c>
      <c r="S36" s="34">
        <v>0</v>
      </c>
      <c r="T36" s="34">
        <v>0</v>
      </c>
      <c r="U36" s="34">
        <v>0</v>
      </c>
      <c r="V36" s="34">
        <v>0.36120583969999964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19.116889000900166</v>
      </c>
      <c r="AC36" s="34">
        <v>2.1902916853666672</v>
      </c>
      <c r="AD36" s="34">
        <v>0.14046</v>
      </c>
      <c r="AE36" s="34">
        <v>0</v>
      </c>
      <c r="AF36" s="34">
        <v>22.709957632166674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20.498402270133333</v>
      </c>
      <c r="AM36" s="34">
        <v>1.4973494304333335</v>
      </c>
      <c r="AN36" s="34">
        <v>0</v>
      </c>
      <c r="AO36" s="34">
        <v>0</v>
      </c>
      <c r="AP36" s="34">
        <v>13.343893036799992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1.5845133113999994</v>
      </c>
      <c r="AW36" s="34">
        <v>0.77121474243333332</v>
      </c>
      <c r="AX36" s="34">
        <v>0</v>
      </c>
      <c r="AY36" s="34">
        <v>0</v>
      </c>
      <c r="AZ36" s="34">
        <v>1.9173809772333332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0.83632105530000023</v>
      </c>
      <c r="BG36" s="34">
        <v>4.747548E-2</v>
      </c>
      <c r="BH36" s="34">
        <v>0</v>
      </c>
      <c r="BI36" s="34">
        <v>0</v>
      </c>
      <c r="BJ36" s="34">
        <v>1.1144416245666662</v>
      </c>
      <c r="BK36" s="35">
        <f>SUM(C36:BJ36)</f>
        <v>88.564753874866838</v>
      </c>
      <c r="BL36" s="43"/>
    </row>
    <row r="37" spans="1:65" x14ac:dyDescent="0.2">
      <c r="A37" s="15"/>
      <c r="B37" s="28" t="s">
        <v>116</v>
      </c>
      <c r="C37" s="34">
        <v>0</v>
      </c>
      <c r="D37" s="34">
        <v>0.65181485256666705</v>
      </c>
      <c r="E37" s="34">
        <v>0</v>
      </c>
      <c r="F37" s="34">
        <v>0</v>
      </c>
      <c r="G37" s="34">
        <v>0</v>
      </c>
      <c r="H37" s="34">
        <v>1.7493121802666665</v>
      </c>
      <c r="I37" s="34">
        <v>1.0439466666666671E-2</v>
      </c>
      <c r="J37" s="34">
        <v>0</v>
      </c>
      <c r="K37" s="34">
        <v>0</v>
      </c>
      <c r="L37" s="34">
        <v>0.39946178549999972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1.5035110656666655</v>
      </c>
      <c r="S37" s="34">
        <v>1.5653137199</v>
      </c>
      <c r="T37" s="34">
        <v>0</v>
      </c>
      <c r="U37" s="34">
        <v>0</v>
      </c>
      <c r="V37" s="34">
        <v>0.17727957256666657</v>
      </c>
      <c r="W37" s="34">
        <v>0</v>
      </c>
      <c r="X37" s="34">
        <v>8.3329333333333295E-6</v>
      </c>
      <c r="Y37" s="34">
        <v>0</v>
      </c>
      <c r="Z37" s="34">
        <v>0</v>
      </c>
      <c r="AA37" s="34">
        <v>0</v>
      </c>
      <c r="AB37" s="34">
        <v>30.137377793399502</v>
      </c>
      <c r="AC37" s="34">
        <v>1.6666025588333326</v>
      </c>
      <c r="AD37" s="34">
        <v>0</v>
      </c>
      <c r="AE37" s="34">
        <v>0</v>
      </c>
      <c r="AF37" s="34">
        <v>23.872251856466686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37.045778946766085</v>
      </c>
      <c r="AM37" s="34">
        <v>2.129705543933333</v>
      </c>
      <c r="AN37" s="34">
        <v>0.12346333333333299</v>
      </c>
      <c r="AO37" s="34">
        <v>0</v>
      </c>
      <c r="AP37" s="34">
        <v>15.614252196233343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7.7256182319333311</v>
      </c>
      <c r="AW37" s="34">
        <v>0.30790404379999997</v>
      </c>
      <c r="AX37" s="34">
        <v>0</v>
      </c>
      <c r="AY37" s="34">
        <v>0</v>
      </c>
      <c r="AZ37" s="34">
        <v>5.1413622037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3.6685869219666705</v>
      </c>
      <c r="BG37" s="34">
        <v>4.73594613333333E-3</v>
      </c>
      <c r="BH37" s="34">
        <v>0</v>
      </c>
      <c r="BI37" s="34">
        <v>0</v>
      </c>
      <c r="BJ37" s="34">
        <v>1.1792123504666672</v>
      </c>
      <c r="BK37" s="35">
        <f>SUM(C37:BJ37)</f>
        <v>134.67399290303226</v>
      </c>
      <c r="BL37" s="43"/>
    </row>
    <row r="38" spans="1:65" x14ac:dyDescent="0.2">
      <c r="A38" s="15"/>
      <c r="B38" s="28" t="s">
        <v>123</v>
      </c>
      <c r="C38" s="34">
        <v>0</v>
      </c>
      <c r="D38" s="34">
        <v>0.61907850959999999</v>
      </c>
      <c r="E38" s="34">
        <v>0</v>
      </c>
      <c r="F38" s="34">
        <v>0</v>
      </c>
      <c r="G38" s="34">
        <v>0</v>
      </c>
      <c r="H38" s="34">
        <v>1.2398192675666664</v>
      </c>
      <c r="I38" s="34">
        <v>2.0626327999999999E-2</v>
      </c>
      <c r="J38" s="34">
        <v>0</v>
      </c>
      <c r="K38" s="34">
        <v>0</v>
      </c>
      <c r="L38" s="34">
        <v>3.3136660439666672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0.82658793229999961</v>
      </c>
      <c r="S38" s="34">
        <v>2.9695773466666672E-2</v>
      </c>
      <c r="T38" s="34">
        <v>0</v>
      </c>
      <c r="U38" s="34">
        <v>0</v>
      </c>
      <c r="V38" s="34">
        <v>0.25058500773333331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20.255298877733431</v>
      </c>
      <c r="AC38" s="34">
        <v>2.9846959101333317</v>
      </c>
      <c r="AD38" s="34">
        <v>0</v>
      </c>
      <c r="AE38" s="34">
        <v>0</v>
      </c>
      <c r="AF38" s="34">
        <v>19.404536251433349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21.856072312033309</v>
      </c>
      <c r="AM38" s="34">
        <v>2.0398887179999994</v>
      </c>
      <c r="AN38" s="34">
        <v>0</v>
      </c>
      <c r="AO38" s="34">
        <v>0</v>
      </c>
      <c r="AP38" s="34">
        <v>11.063723017866671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5.2669501299333197</v>
      </c>
      <c r="AW38" s="34">
        <v>0.10338138896666667</v>
      </c>
      <c r="AX38" s="34">
        <v>0</v>
      </c>
      <c r="AY38" s="34">
        <v>0</v>
      </c>
      <c r="AZ38" s="34">
        <v>4.0568650231999994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3.3409484804999909</v>
      </c>
      <c r="BG38" s="34">
        <v>0.56494571019999973</v>
      </c>
      <c r="BH38" s="34">
        <v>0</v>
      </c>
      <c r="BI38" s="34">
        <v>0</v>
      </c>
      <c r="BJ38" s="34">
        <v>1.4320966098999997</v>
      </c>
      <c r="BK38" s="35">
        <f t="shared" ref="BK38:BK41" si="11">SUM(C38:BJ38)</f>
        <v>98.669461292533398</v>
      </c>
      <c r="BL38" s="43"/>
    </row>
    <row r="39" spans="1:65" x14ac:dyDescent="0.2">
      <c r="A39" s="15"/>
      <c r="B39" s="28" t="s">
        <v>126</v>
      </c>
      <c r="C39" s="34">
        <v>0</v>
      </c>
      <c r="D39" s="34">
        <v>0.634875373366667</v>
      </c>
      <c r="E39" s="34">
        <v>0</v>
      </c>
      <c r="F39" s="34">
        <v>0</v>
      </c>
      <c r="G39" s="34">
        <v>0</v>
      </c>
      <c r="H39" s="34">
        <v>1.5084686234999987</v>
      </c>
      <c r="I39" s="34">
        <v>2.1173307650000002</v>
      </c>
      <c r="J39" s="34">
        <v>0</v>
      </c>
      <c r="K39" s="34">
        <v>0</v>
      </c>
      <c r="L39" s="34">
        <v>1.1235013452999998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1.2555447531333319</v>
      </c>
      <c r="S39" s="34">
        <v>7.1087020166666737E-2</v>
      </c>
      <c r="T39" s="34">
        <v>0</v>
      </c>
      <c r="U39" s="34">
        <v>0</v>
      </c>
      <c r="V39" s="34">
        <v>0.47941621753333341</v>
      </c>
      <c r="W39" s="34">
        <v>0</v>
      </c>
      <c r="X39" s="34">
        <v>4.0209933333333302E-5</v>
      </c>
      <c r="Y39" s="34">
        <v>0</v>
      </c>
      <c r="Z39" s="34">
        <v>0</v>
      </c>
      <c r="AA39" s="34">
        <v>0</v>
      </c>
      <c r="AB39" s="34">
        <v>10.140812381299961</v>
      </c>
      <c r="AC39" s="34">
        <v>1.7878721532999993</v>
      </c>
      <c r="AD39" s="34">
        <v>0</v>
      </c>
      <c r="AE39" s="34">
        <v>0</v>
      </c>
      <c r="AF39" s="34">
        <v>17.77056890153332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11.066886089000057</v>
      </c>
      <c r="AM39" s="34">
        <v>0.63986058023333303</v>
      </c>
      <c r="AN39" s="34">
        <v>0</v>
      </c>
      <c r="AO39" s="34">
        <v>0</v>
      </c>
      <c r="AP39" s="34">
        <v>8.8401224743000029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4.4959137599333312</v>
      </c>
      <c r="AW39" s="34">
        <v>9.3052155433333283E-2</v>
      </c>
      <c r="AX39" s="34">
        <v>0</v>
      </c>
      <c r="AY39" s="34">
        <v>0</v>
      </c>
      <c r="AZ39" s="34">
        <v>5.4425162103000035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1.8141056703</v>
      </c>
      <c r="BG39" s="34">
        <v>0.31502745680000033</v>
      </c>
      <c r="BH39" s="34">
        <v>0</v>
      </c>
      <c r="BI39" s="34">
        <v>0</v>
      </c>
      <c r="BJ39" s="34">
        <v>0.40584560829999988</v>
      </c>
      <c r="BK39" s="35">
        <f t="shared" si="11"/>
        <v>70.002847748666653</v>
      </c>
      <c r="BL39" s="43"/>
    </row>
    <row r="40" spans="1:65" x14ac:dyDescent="0.2">
      <c r="A40" s="15"/>
      <c r="B40" s="28" t="s">
        <v>107</v>
      </c>
      <c r="C40" s="34">
        <v>0</v>
      </c>
      <c r="D40" s="34">
        <v>0.91777188186666703</v>
      </c>
      <c r="E40" s="34">
        <v>0</v>
      </c>
      <c r="F40" s="34">
        <v>0</v>
      </c>
      <c r="G40" s="34">
        <v>0</v>
      </c>
      <c r="H40" s="34">
        <v>7.1583135204333308</v>
      </c>
      <c r="I40" s="34">
        <v>2.0363611975000007</v>
      </c>
      <c r="J40" s="34">
        <v>0</v>
      </c>
      <c r="K40" s="34">
        <v>0</v>
      </c>
      <c r="L40" s="34">
        <v>2.2558050287666669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4.2665935820333347</v>
      </c>
      <c r="S40" s="34">
        <v>1.2112639739666697</v>
      </c>
      <c r="T40" s="34">
        <v>0</v>
      </c>
      <c r="U40" s="34">
        <v>0</v>
      </c>
      <c r="V40" s="34">
        <v>1.4008326042999997</v>
      </c>
      <c r="W40" s="34">
        <v>0</v>
      </c>
      <c r="X40" s="34">
        <v>6.6664000000000002E-6</v>
      </c>
      <c r="Y40" s="34">
        <v>0</v>
      </c>
      <c r="Z40" s="34">
        <v>0</v>
      </c>
      <c r="AA40" s="34">
        <v>0</v>
      </c>
      <c r="AB40" s="34">
        <v>83.077474925432995</v>
      </c>
      <c r="AC40" s="34">
        <v>7.0206681875999992</v>
      </c>
      <c r="AD40" s="34">
        <v>2.4827183084333302</v>
      </c>
      <c r="AE40" s="34">
        <v>0</v>
      </c>
      <c r="AF40" s="34">
        <v>52.353716664366623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88.321057714160801</v>
      </c>
      <c r="AM40" s="34">
        <v>4.0744297170000046</v>
      </c>
      <c r="AN40" s="34">
        <v>0</v>
      </c>
      <c r="AO40" s="34">
        <v>0</v>
      </c>
      <c r="AP40" s="34">
        <v>25.701302020666656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77.689273630566618</v>
      </c>
      <c r="AW40" s="34">
        <v>4.3035169368333275</v>
      </c>
      <c r="AX40" s="34">
        <v>0</v>
      </c>
      <c r="AY40" s="34">
        <v>0</v>
      </c>
      <c r="AZ40" s="34">
        <v>36.124695891299986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20.115660415933348</v>
      </c>
      <c r="BG40" s="34">
        <v>1.436566529566665</v>
      </c>
      <c r="BH40" s="34">
        <v>0</v>
      </c>
      <c r="BI40" s="34">
        <v>0</v>
      </c>
      <c r="BJ40" s="34">
        <v>4.2616207035666669</v>
      </c>
      <c r="BK40" s="35">
        <f t="shared" ref="BK40" si="12">SUM(C40:BJ40)</f>
        <v>426.20965010069375</v>
      </c>
      <c r="BL40" s="43"/>
    </row>
    <row r="41" spans="1:65" x14ac:dyDescent="0.2">
      <c r="A41" s="15"/>
      <c r="B41" s="28" t="s">
        <v>124</v>
      </c>
      <c r="C41" s="34">
        <v>0</v>
      </c>
      <c r="D41" s="34">
        <v>0.66834664040000002</v>
      </c>
      <c r="E41" s="34">
        <v>0</v>
      </c>
      <c r="F41" s="34">
        <v>0</v>
      </c>
      <c r="G41" s="34">
        <v>0</v>
      </c>
      <c r="H41" s="34">
        <v>0.58220353250000001</v>
      </c>
      <c r="I41" s="34">
        <v>5.3574666666666701E-2</v>
      </c>
      <c r="J41" s="34">
        <v>0</v>
      </c>
      <c r="K41" s="34">
        <v>0</v>
      </c>
      <c r="L41" s="34">
        <v>0.44143821516666654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0.41776338223333337</v>
      </c>
      <c r="S41" s="34">
        <v>0</v>
      </c>
      <c r="T41" s="34">
        <v>0</v>
      </c>
      <c r="U41" s="34">
        <v>0</v>
      </c>
      <c r="V41" s="34">
        <v>0.30573950163333341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21.443582422999935</v>
      </c>
      <c r="AC41" s="34">
        <v>2.6545991410666665</v>
      </c>
      <c r="AD41" s="34">
        <v>0</v>
      </c>
      <c r="AE41" s="34">
        <v>0</v>
      </c>
      <c r="AF41" s="34">
        <v>23.479317452199965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26.772507282201012</v>
      </c>
      <c r="AM41" s="34">
        <v>2.4823912429666666</v>
      </c>
      <c r="AN41" s="34">
        <v>0</v>
      </c>
      <c r="AO41" s="34">
        <v>0</v>
      </c>
      <c r="AP41" s="34">
        <v>14.641967073099982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3.2204814106333308</v>
      </c>
      <c r="AW41" s="34">
        <v>0.6377398085</v>
      </c>
      <c r="AX41" s="34">
        <v>0</v>
      </c>
      <c r="AY41" s="34">
        <v>0</v>
      </c>
      <c r="AZ41" s="34">
        <v>1.0025605262000004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1.6934467303333318</v>
      </c>
      <c r="BG41" s="34">
        <v>0.13605900000000001</v>
      </c>
      <c r="BH41" s="34">
        <v>6.479E-2</v>
      </c>
      <c r="BI41" s="34">
        <v>0</v>
      </c>
      <c r="BJ41" s="34">
        <v>0.44409935369999992</v>
      </c>
      <c r="BK41" s="35">
        <f t="shared" si="11"/>
        <v>101.1426073825009</v>
      </c>
      <c r="BL41" s="43"/>
    </row>
    <row r="42" spans="1:65" x14ac:dyDescent="0.2">
      <c r="A42" s="15"/>
      <c r="B42" s="28" t="s">
        <v>127</v>
      </c>
      <c r="C42" s="34">
        <v>0</v>
      </c>
      <c r="D42" s="34">
        <v>0.75872305163333309</v>
      </c>
      <c r="E42" s="34">
        <v>0</v>
      </c>
      <c r="F42" s="34">
        <v>0</v>
      </c>
      <c r="G42" s="34">
        <v>0</v>
      </c>
      <c r="H42" s="34">
        <v>3.1392104196666661</v>
      </c>
      <c r="I42" s="34">
        <v>7.7982986399999982E-2</v>
      </c>
      <c r="J42" s="34">
        <v>0</v>
      </c>
      <c r="K42" s="34">
        <v>0</v>
      </c>
      <c r="L42" s="34">
        <v>0.909742611266666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2.0524625185999996</v>
      </c>
      <c r="S42" s="34">
        <v>0.13773027746666699</v>
      </c>
      <c r="T42" s="34">
        <v>0</v>
      </c>
      <c r="U42" s="34">
        <v>0</v>
      </c>
      <c r="V42" s="34">
        <v>0.47829628803333385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48.521800448400192</v>
      </c>
      <c r="AC42" s="34">
        <v>5.2636779989666644</v>
      </c>
      <c r="AD42" s="34">
        <v>0</v>
      </c>
      <c r="AE42" s="34">
        <v>0</v>
      </c>
      <c r="AF42" s="34">
        <v>30.909133028833356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53.710535087568296</v>
      </c>
      <c r="AM42" s="34">
        <v>1.4029068160666658</v>
      </c>
      <c r="AN42" s="34">
        <v>0</v>
      </c>
      <c r="AO42" s="34">
        <v>0</v>
      </c>
      <c r="AP42" s="34">
        <v>14.277790417566674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11.891126186766675</v>
      </c>
      <c r="AW42" s="34">
        <v>0.74627923413333297</v>
      </c>
      <c r="AX42" s="34">
        <v>0</v>
      </c>
      <c r="AY42" s="34">
        <v>0</v>
      </c>
      <c r="AZ42" s="34">
        <v>4.3861261758333336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5.2849097739000053</v>
      </c>
      <c r="BG42" s="34">
        <v>0.77408804956666621</v>
      </c>
      <c r="BH42" s="34">
        <v>0</v>
      </c>
      <c r="BI42" s="34">
        <v>0</v>
      </c>
      <c r="BJ42" s="34">
        <v>1.6393412309333319</v>
      </c>
      <c r="BK42" s="35">
        <f>SUM(C42:BJ42)</f>
        <v>186.36186260160187</v>
      </c>
    </row>
    <row r="43" spans="1:65" x14ac:dyDescent="0.2">
      <c r="A43" s="15"/>
      <c r="B43" s="28" t="s">
        <v>108</v>
      </c>
      <c r="C43" s="34">
        <v>0</v>
      </c>
      <c r="D43" s="34">
        <v>0.88200200776666704</v>
      </c>
      <c r="E43" s="34">
        <v>0</v>
      </c>
      <c r="F43" s="34">
        <v>0</v>
      </c>
      <c r="G43" s="34">
        <v>0</v>
      </c>
      <c r="H43" s="34">
        <v>5.7732759757000016</v>
      </c>
      <c r="I43" s="34">
        <v>74.362137575033358</v>
      </c>
      <c r="J43" s="34">
        <v>0</v>
      </c>
      <c r="K43" s="34">
        <v>0</v>
      </c>
      <c r="L43" s="34">
        <v>1.854357723133333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3.2221592218333295</v>
      </c>
      <c r="S43" s="34">
        <v>8.9686159571333324</v>
      </c>
      <c r="T43" s="34">
        <v>0</v>
      </c>
      <c r="U43" s="34">
        <v>0</v>
      </c>
      <c r="V43" s="34">
        <v>0.39384682130000032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22.156507282600433</v>
      </c>
      <c r="AC43" s="34">
        <v>0.88235604343333318</v>
      </c>
      <c r="AD43" s="34">
        <v>0</v>
      </c>
      <c r="AE43" s="34">
        <v>0</v>
      </c>
      <c r="AF43" s="34">
        <v>8.8801149576333351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18.886782959541573</v>
      </c>
      <c r="AM43" s="34">
        <v>0.58985522946666624</v>
      </c>
      <c r="AN43" s="34">
        <v>0</v>
      </c>
      <c r="AO43" s="34">
        <v>0</v>
      </c>
      <c r="AP43" s="34">
        <v>1.1631995479333328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24.086939602500031</v>
      </c>
      <c r="AW43" s="34">
        <v>1.1294880525333335</v>
      </c>
      <c r="AX43" s="34">
        <v>0</v>
      </c>
      <c r="AY43" s="34">
        <v>0</v>
      </c>
      <c r="AZ43" s="34">
        <v>7.1536149105000018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7.9597445456666662</v>
      </c>
      <c r="BG43" s="34">
        <v>9.8599579999999964E-2</v>
      </c>
      <c r="BH43" s="34">
        <v>0</v>
      </c>
      <c r="BI43" s="34">
        <v>0</v>
      </c>
      <c r="BJ43" s="34">
        <v>1.8179261817666668</v>
      </c>
      <c r="BK43" s="35">
        <f>SUM(C43:BJ43)</f>
        <v>190.26152417547544</v>
      </c>
    </row>
    <row r="44" spans="1:65" x14ac:dyDescent="0.2">
      <c r="A44" s="15"/>
      <c r="B44" s="28" t="s">
        <v>109</v>
      </c>
      <c r="C44" s="34">
        <v>0</v>
      </c>
      <c r="D44" s="34">
        <v>0.9322226038000001</v>
      </c>
      <c r="E44" s="34">
        <v>0</v>
      </c>
      <c r="F44" s="34">
        <v>0</v>
      </c>
      <c r="G44" s="34">
        <v>0</v>
      </c>
      <c r="H44" s="34">
        <v>5.28888582333333</v>
      </c>
      <c r="I44" s="34">
        <v>1.6184590333333339E-2</v>
      </c>
      <c r="J44" s="34">
        <v>0</v>
      </c>
      <c r="K44" s="34">
        <v>0</v>
      </c>
      <c r="L44" s="34">
        <v>1.7442946851999999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3.2481945335334088</v>
      </c>
      <c r="S44" s="34">
        <v>2.8639763333333296E-4</v>
      </c>
      <c r="T44" s="34">
        <v>0</v>
      </c>
      <c r="U44" s="34">
        <v>0</v>
      </c>
      <c r="V44" s="34">
        <v>0.34677035596666639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6.8601916332999986</v>
      </c>
      <c r="AC44" s="34">
        <v>4.3941617033333338E-2</v>
      </c>
      <c r="AD44" s="34">
        <v>0</v>
      </c>
      <c r="AE44" s="34">
        <v>0</v>
      </c>
      <c r="AF44" s="34">
        <v>1.3780168860000002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4.9140069815000054</v>
      </c>
      <c r="AM44" s="34">
        <v>7.0591297166666678E-2</v>
      </c>
      <c r="AN44" s="34">
        <v>0</v>
      </c>
      <c r="AO44" s="34">
        <v>0</v>
      </c>
      <c r="AP44" s="34">
        <v>0.67122499850000006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11.484381360100008</v>
      </c>
      <c r="AW44" s="34">
        <v>0.67855227760000036</v>
      </c>
      <c r="AX44" s="34">
        <v>0</v>
      </c>
      <c r="AY44" s="34">
        <v>0</v>
      </c>
      <c r="AZ44" s="34">
        <v>6.8763832117666679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3.0091597475000036</v>
      </c>
      <c r="BG44" s="34">
        <v>0.23169229690000001</v>
      </c>
      <c r="BH44" s="34">
        <v>0</v>
      </c>
      <c r="BI44" s="34">
        <v>0</v>
      </c>
      <c r="BJ44" s="34">
        <v>1.1179108766666668E-2</v>
      </c>
      <c r="BK44" s="35">
        <f>SUM(C44:BJ44)</f>
        <v>47.806160405933419</v>
      </c>
    </row>
    <row r="45" spans="1:65" x14ac:dyDescent="0.2">
      <c r="A45" s="15"/>
      <c r="B45" s="28" t="s">
        <v>117</v>
      </c>
      <c r="C45" s="44">
        <v>0</v>
      </c>
      <c r="D45" s="44">
        <v>0.67486693310000001</v>
      </c>
      <c r="E45" s="44">
        <v>0</v>
      </c>
      <c r="F45" s="44">
        <v>0</v>
      </c>
      <c r="G45" s="44">
        <v>0</v>
      </c>
      <c r="H45" s="44">
        <v>2.7032958471666659</v>
      </c>
      <c r="I45" s="44">
        <v>2.7203272800000036E-2</v>
      </c>
      <c r="J45" s="44">
        <v>0</v>
      </c>
      <c r="K45" s="44">
        <v>0</v>
      </c>
      <c r="L45" s="44">
        <v>0.80726551856666751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1.9346136881666662</v>
      </c>
      <c r="S45" s="44">
        <v>0.16049218726666631</v>
      </c>
      <c r="T45" s="44">
        <v>0</v>
      </c>
      <c r="U45" s="44">
        <v>0</v>
      </c>
      <c r="V45" s="44">
        <v>0.99428720200000087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24.031278345400182</v>
      </c>
      <c r="AC45" s="44">
        <v>1.0510440536666668</v>
      </c>
      <c r="AD45" s="44">
        <v>0</v>
      </c>
      <c r="AE45" s="44">
        <v>0</v>
      </c>
      <c r="AF45" s="44">
        <v>12.29007947856666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33.193963367732991</v>
      </c>
      <c r="AM45" s="44">
        <v>1.3989148222333334</v>
      </c>
      <c r="AN45" s="44">
        <v>0</v>
      </c>
      <c r="AO45" s="44">
        <v>0</v>
      </c>
      <c r="AP45" s="44">
        <v>9.7973018437333259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10.313246956699999</v>
      </c>
      <c r="AW45" s="44">
        <v>0.23225112790000002</v>
      </c>
      <c r="AX45" s="44">
        <v>0</v>
      </c>
      <c r="AY45" s="44">
        <v>0</v>
      </c>
      <c r="AZ45" s="44">
        <v>3.9094941984999982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7.7104939412666509</v>
      </c>
      <c r="BG45" s="44">
        <v>0.16169233483333345</v>
      </c>
      <c r="BH45" s="44">
        <v>0</v>
      </c>
      <c r="BI45" s="44">
        <v>0</v>
      </c>
      <c r="BJ45" s="44">
        <v>0.89368744896666685</v>
      </c>
      <c r="BK45" s="35">
        <f>SUM(C45:BJ45)</f>
        <v>112.28547256856648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8.3960740635333355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35.122362638399991</v>
      </c>
      <c r="I46" s="62">
        <f t="shared" si="13"/>
        <v>79.508330820533359</v>
      </c>
      <c r="J46" s="62">
        <f t="shared" si="13"/>
        <v>0</v>
      </c>
      <c r="K46" s="62">
        <f t="shared" si="13"/>
        <v>0</v>
      </c>
      <c r="L46" s="62">
        <f t="shared" si="13"/>
        <v>17.203934566000001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21.561085802600068</v>
      </c>
      <c r="S46" s="62">
        <f t="shared" si="13"/>
        <v>12.157017572600003</v>
      </c>
      <c r="T46" s="62">
        <f t="shared" si="13"/>
        <v>0</v>
      </c>
      <c r="U46" s="62">
        <f t="shared" si="13"/>
        <v>0</v>
      </c>
      <c r="V46" s="62">
        <f t="shared" si="13"/>
        <v>5.9868875807000004</v>
      </c>
      <c r="W46" s="30">
        <f t="shared" si="13"/>
        <v>0</v>
      </c>
      <c r="X46" s="62">
        <f t="shared" si="13"/>
        <v>5.5209266666666633E-5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324.69020245716683</v>
      </c>
      <c r="AC46" s="62">
        <f t="shared" si="13"/>
        <v>27.195511876633326</v>
      </c>
      <c r="AD46" s="62">
        <f t="shared" si="13"/>
        <v>2.6231783084333302</v>
      </c>
      <c r="AE46" s="62">
        <f t="shared" si="13"/>
        <v>0</v>
      </c>
      <c r="AF46" s="62">
        <f t="shared" si="13"/>
        <v>233.26743340333337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355.00442728047028</v>
      </c>
      <c r="AM46" s="62">
        <f t="shared" si="13"/>
        <v>17.452578530133337</v>
      </c>
      <c r="AN46" s="62">
        <f t="shared" si="13"/>
        <v>0.12346333333333299</v>
      </c>
      <c r="AO46" s="62">
        <f t="shared" si="13"/>
        <v>0</v>
      </c>
      <c r="AP46" s="62">
        <f t="shared" si="13"/>
        <v>122.55883033183331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254.12122583250019</v>
      </c>
      <c r="AW46" s="62">
        <f t="shared" si="13"/>
        <v>21.869608961500003</v>
      </c>
      <c r="AX46" s="62">
        <f t="shared" si="13"/>
        <v>0</v>
      </c>
      <c r="AY46" s="62">
        <f t="shared" si="13"/>
        <v>0</v>
      </c>
      <c r="AZ46" s="62">
        <f t="shared" si="13"/>
        <v>135.32613012223334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73.500505241500008</v>
      </c>
      <c r="BG46" s="62">
        <f t="shared" si="13"/>
        <v>5.5002097372666672</v>
      </c>
      <c r="BH46" s="62">
        <f t="shared" si="13"/>
        <v>6.479E-2</v>
      </c>
      <c r="BI46" s="62">
        <f t="shared" si="13"/>
        <v>0</v>
      </c>
      <c r="BJ46" s="62">
        <f t="shared" si="13"/>
        <v>17.110549817199995</v>
      </c>
      <c r="BK46" s="32">
        <f t="shared" si="13"/>
        <v>1770.3443934871709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9.2784833713666686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50.887711297033313</v>
      </c>
      <c r="I47" s="62">
        <f t="shared" si="14"/>
        <v>80.058866938866686</v>
      </c>
      <c r="J47" s="62">
        <f t="shared" si="14"/>
        <v>0</v>
      </c>
      <c r="K47" s="62">
        <f t="shared" si="14"/>
        <v>0</v>
      </c>
      <c r="L47" s="62">
        <f t="shared" si="14"/>
        <v>19.511053616033333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33.09587391203339</v>
      </c>
      <c r="S47" s="62">
        <f t="shared" si="14"/>
        <v>12.802842062833337</v>
      </c>
      <c r="T47" s="62">
        <f t="shared" si="14"/>
        <v>0</v>
      </c>
      <c r="U47" s="62">
        <f t="shared" si="14"/>
        <v>0</v>
      </c>
      <c r="V47" s="62">
        <f t="shared" si="14"/>
        <v>6.6510044160333335</v>
      </c>
      <c r="W47" s="30">
        <f t="shared" si="14"/>
        <v>0</v>
      </c>
      <c r="X47" s="62">
        <f t="shared" si="14"/>
        <v>5.5743636666666656E-4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397.62086546713488</v>
      </c>
      <c r="AC47" s="62">
        <f t="shared" si="14"/>
        <v>30.014076164266658</v>
      </c>
      <c r="AD47" s="62">
        <f t="shared" si="14"/>
        <v>2.6231783084333302</v>
      </c>
      <c r="AE47" s="62">
        <f t="shared" si="14"/>
        <v>0</v>
      </c>
      <c r="AF47" s="62">
        <f t="shared" si="14"/>
        <v>249.30528847803336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424.49394734207033</v>
      </c>
      <c r="AM47" s="62">
        <f t="shared" si="14"/>
        <v>19.098731414033338</v>
      </c>
      <c r="AN47" s="62">
        <f t="shared" si="14"/>
        <v>0.12346333333333299</v>
      </c>
      <c r="AO47" s="62">
        <f t="shared" si="14"/>
        <v>0</v>
      </c>
      <c r="AP47" s="62">
        <f t="shared" si="14"/>
        <v>131.17221658196664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451.35502184369932</v>
      </c>
      <c r="AW47" s="62">
        <f t="shared" si="14"/>
        <v>37.44002451046665</v>
      </c>
      <c r="AX47" s="62">
        <f t="shared" si="14"/>
        <v>0</v>
      </c>
      <c r="AY47" s="62">
        <f t="shared" si="14"/>
        <v>0</v>
      </c>
      <c r="AZ47" s="62">
        <f t="shared" si="14"/>
        <v>169.89374538189998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115.55135469219982</v>
      </c>
      <c r="BG47" s="62">
        <f t="shared" si="14"/>
        <v>7.299243053733333</v>
      </c>
      <c r="BH47" s="62">
        <f t="shared" si="14"/>
        <v>6.479E-2</v>
      </c>
      <c r="BI47" s="62">
        <f t="shared" si="14"/>
        <v>0</v>
      </c>
      <c r="BJ47" s="62">
        <f t="shared" si="14"/>
        <v>20.827666577833327</v>
      </c>
      <c r="BK47" s="32">
        <f>BK46+BK33</f>
        <v>2269.1700061996712</v>
      </c>
    </row>
    <row r="48" spans="1:65" ht="3" customHeight="1" x14ac:dyDescent="0.2">
      <c r="A48" s="15"/>
      <c r="B48" s="19"/>
      <c r="C48" s="97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9"/>
    </row>
    <row r="49" spans="1:63" x14ac:dyDescent="0.2">
      <c r="A49" s="15" t="s">
        <v>16</v>
      </c>
      <c r="B49" s="18" t="s">
        <v>8</v>
      </c>
      <c r="C49" s="97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9"/>
    </row>
    <row r="50" spans="1:63" x14ac:dyDescent="0.2">
      <c r="A50" s="15" t="s">
        <v>76</v>
      </c>
      <c r="B50" s="19" t="s">
        <v>17</v>
      </c>
      <c r="C50" s="97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9"/>
    </row>
    <row r="51" spans="1:63" x14ac:dyDescent="0.2">
      <c r="A51" s="15"/>
      <c r="B51" s="20" t="s">
        <v>115</v>
      </c>
      <c r="C51" s="30">
        <v>0</v>
      </c>
      <c r="D51" s="30">
        <v>0.80867168356666708</v>
      </c>
      <c r="E51" s="30">
        <v>0</v>
      </c>
      <c r="F51" s="30">
        <v>0</v>
      </c>
      <c r="G51" s="30">
        <v>0</v>
      </c>
      <c r="H51" s="30">
        <v>0.2265172415333333</v>
      </c>
      <c r="I51" s="30">
        <v>6.3343303333333292E-4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7.0999023933333294E-2</v>
      </c>
      <c r="S51" s="30">
        <v>0</v>
      </c>
      <c r="T51" s="30">
        <v>0</v>
      </c>
      <c r="U51" s="30">
        <v>0</v>
      </c>
      <c r="V51" s="30">
        <v>6.8737450266666639E-2</v>
      </c>
      <c r="W51" s="30">
        <v>0</v>
      </c>
      <c r="X51" s="30">
        <v>3.3331666666666701E-6</v>
      </c>
      <c r="Y51" s="30">
        <v>0</v>
      </c>
      <c r="Z51" s="30">
        <v>0</v>
      </c>
      <c r="AA51" s="30">
        <v>0</v>
      </c>
      <c r="AB51" s="30">
        <v>0.79749823400000019</v>
      </c>
      <c r="AC51" s="30">
        <v>0.11435777376666667</v>
      </c>
      <c r="AD51" s="30">
        <v>0</v>
      </c>
      <c r="AE51" s="30">
        <v>0</v>
      </c>
      <c r="AF51" s="30">
        <v>0.64567432166666683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0.93568025523333365</v>
      </c>
      <c r="AM51" s="30">
        <v>5.4134845600000002E-2</v>
      </c>
      <c r="AN51" s="30">
        <v>0</v>
      </c>
      <c r="AO51" s="30">
        <v>0</v>
      </c>
      <c r="AP51" s="30">
        <v>0.86051851816666769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1.7435180971666671</v>
      </c>
      <c r="AW51" s="30">
        <v>0.80065367463333381</v>
      </c>
      <c r="AX51" s="30">
        <v>0</v>
      </c>
      <c r="AY51" s="30">
        <v>0</v>
      </c>
      <c r="AZ51" s="30">
        <v>2.7720528387333334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0.38352660123333254</v>
      </c>
      <c r="BG51" s="30">
        <v>0</v>
      </c>
      <c r="BH51" s="30">
        <v>0</v>
      </c>
      <c r="BI51" s="30">
        <v>0</v>
      </c>
      <c r="BJ51" s="30">
        <v>0.72762830199999973</v>
      </c>
      <c r="BK51" s="33">
        <f>SUM(C51:BJ51)</f>
        <v>11.010805627700002</v>
      </c>
    </row>
    <row r="52" spans="1:63" x14ac:dyDescent="0.2">
      <c r="A52" s="15"/>
      <c r="B52" s="20" t="s">
        <v>118</v>
      </c>
      <c r="C52" s="30">
        <v>0</v>
      </c>
      <c r="D52" s="30">
        <v>0.73125508996666699</v>
      </c>
      <c r="E52" s="30">
        <v>0</v>
      </c>
      <c r="F52" s="30">
        <v>0</v>
      </c>
      <c r="G52" s="30">
        <v>0</v>
      </c>
      <c r="H52" s="30">
        <v>1.5121943198333339</v>
      </c>
      <c r="I52" s="30">
        <v>0</v>
      </c>
      <c r="J52" s="30">
        <v>0</v>
      </c>
      <c r="K52" s="30">
        <v>0</v>
      </c>
      <c r="L52" s="30">
        <v>0.7302449344666665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1.4098867715666685</v>
      </c>
      <c r="S52" s="30">
        <v>0.118751009333333</v>
      </c>
      <c r="T52" s="30">
        <v>0</v>
      </c>
      <c r="U52" s="30">
        <v>0</v>
      </c>
      <c r="V52" s="30">
        <v>0.46108410543333311</v>
      </c>
      <c r="W52" s="30">
        <v>0</v>
      </c>
      <c r="X52" s="30">
        <v>6.66633333333333E-6</v>
      </c>
      <c r="Y52" s="30">
        <v>0</v>
      </c>
      <c r="Z52" s="30">
        <v>0</v>
      </c>
      <c r="AA52" s="30">
        <v>0</v>
      </c>
      <c r="AB52" s="30">
        <v>42.036981418366942</v>
      </c>
      <c r="AC52" s="30">
        <v>2.7232471678333323</v>
      </c>
      <c r="AD52" s="30">
        <v>0.16882190146666701</v>
      </c>
      <c r="AE52" s="30">
        <v>0</v>
      </c>
      <c r="AF52" s="30">
        <v>38.049799504533418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48.864959076703968</v>
      </c>
      <c r="AM52" s="30">
        <v>3.2833535749333294</v>
      </c>
      <c r="AN52" s="30">
        <v>0</v>
      </c>
      <c r="AO52" s="30">
        <v>0</v>
      </c>
      <c r="AP52" s="30">
        <v>20.845214001000027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13.447034457100044</v>
      </c>
      <c r="AW52" s="30">
        <v>2.5260687257666654</v>
      </c>
      <c r="AX52" s="30">
        <v>0</v>
      </c>
      <c r="AY52" s="30">
        <v>0</v>
      </c>
      <c r="AZ52" s="30">
        <v>12.130927443299994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5.3078639845333253</v>
      </c>
      <c r="BG52" s="30">
        <v>0.80273187556666681</v>
      </c>
      <c r="BH52" s="30">
        <v>0</v>
      </c>
      <c r="BI52" s="30">
        <v>0</v>
      </c>
      <c r="BJ52" s="30">
        <v>4.1103297849666651</v>
      </c>
      <c r="BK52" s="33">
        <f>SUM(C52:BJ52)</f>
        <v>199.26075581300438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1.5399267735333342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1.7387115613666673</v>
      </c>
      <c r="I53" s="62">
        <f t="shared" si="15"/>
        <v>6.3343303333333292E-4</v>
      </c>
      <c r="J53" s="62">
        <f t="shared" si="15"/>
        <v>0</v>
      </c>
      <c r="K53" s="62">
        <f t="shared" si="15"/>
        <v>0</v>
      </c>
      <c r="L53" s="62">
        <f t="shared" si="15"/>
        <v>0.7302449344666665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1.4808857955000019</v>
      </c>
      <c r="S53" s="62">
        <f t="shared" si="15"/>
        <v>0.118751009333333</v>
      </c>
      <c r="T53" s="62">
        <f t="shared" si="15"/>
        <v>0</v>
      </c>
      <c r="U53" s="62">
        <f t="shared" si="15"/>
        <v>0</v>
      </c>
      <c r="V53" s="62">
        <f t="shared" si="15"/>
        <v>0.52982155569999978</v>
      </c>
      <c r="W53" s="30">
        <f t="shared" si="15"/>
        <v>0</v>
      </c>
      <c r="X53" s="30">
        <f t="shared" si="15"/>
        <v>9.9994999999999997E-6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42.834479652366944</v>
      </c>
      <c r="AC53" s="62">
        <f t="shared" si="15"/>
        <v>2.8376049415999991</v>
      </c>
      <c r="AD53" s="62">
        <f t="shared" si="15"/>
        <v>0.16882190146666701</v>
      </c>
      <c r="AE53" s="62">
        <f t="shared" si="15"/>
        <v>0</v>
      </c>
      <c r="AF53" s="62">
        <f t="shared" si="15"/>
        <v>38.695473826200086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49.800639331937305</v>
      </c>
      <c r="AM53" s="62">
        <f t="shared" si="15"/>
        <v>3.3374884205333295</v>
      </c>
      <c r="AN53" s="62">
        <f t="shared" si="15"/>
        <v>0</v>
      </c>
      <c r="AO53" s="62">
        <f t="shared" si="15"/>
        <v>0</v>
      </c>
      <c r="AP53" s="62">
        <f t="shared" si="15"/>
        <v>21.705732519166695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15.190552554266711</v>
      </c>
      <c r="AW53" s="62">
        <f t="shared" si="15"/>
        <v>3.3267224003999991</v>
      </c>
      <c r="AX53" s="62">
        <f t="shared" si="15"/>
        <v>0</v>
      </c>
      <c r="AY53" s="62">
        <f t="shared" si="15"/>
        <v>0</v>
      </c>
      <c r="AZ53" s="62">
        <f t="shared" si="15"/>
        <v>14.902980282033328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5.6913905857666576</v>
      </c>
      <c r="BG53" s="62">
        <f t="shared" si="15"/>
        <v>0.80273187556666681</v>
      </c>
      <c r="BH53" s="62">
        <f t="shared" si="15"/>
        <v>0</v>
      </c>
      <c r="BI53" s="62">
        <f t="shared" si="15"/>
        <v>0</v>
      </c>
      <c r="BJ53" s="62">
        <f t="shared" si="15"/>
        <v>4.8379580869666645</v>
      </c>
      <c r="BK53" s="62">
        <f t="shared" si="15"/>
        <v>210.27156144070437</v>
      </c>
    </row>
    <row r="54" spans="1:63" ht="2.25" customHeight="1" x14ac:dyDescent="0.2">
      <c r="A54" s="15"/>
      <c r="B54" s="19"/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9"/>
    </row>
    <row r="55" spans="1:63" x14ac:dyDescent="0.2">
      <c r="A55" s="15" t="s">
        <v>4</v>
      </c>
      <c r="B55" s="18" t="s">
        <v>9</v>
      </c>
      <c r="C55" s="97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9"/>
    </row>
    <row r="56" spans="1:63" x14ac:dyDescent="0.2">
      <c r="A56" s="15" t="s">
        <v>76</v>
      </c>
      <c r="B56" s="19" t="s">
        <v>18</v>
      </c>
      <c r="C56" s="97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9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39.43519697561598</v>
      </c>
      <c r="AS57" s="65">
        <v>0</v>
      </c>
      <c r="AT57" s="65">
        <v>0</v>
      </c>
      <c r="AU57" s="65">
        <v>0</v>
      </c>
      <c r="AV57" s="65">
        <v>18.524100000000004</v>
      </c>
      <c r="AW57" s="65">
        <v>1.9096</v>
      </c>
      <c r="AX57" s="65">
        <v>0</v>
      </c>
      <c r="AY57" s="65">
        <v>0</v>
      </c>
      <c r="AZ57" s="65">
        <v>12.296099999999999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8.2789000000000001</v>
      </c>
      <c r="BG57" s="65">
        <v>0.24489999999999998</v>
      </c>
      <c r="BH57" s="65">
        <v>0</v>
      </c>
      <c r="BI57" s="65">
        <v>0</v>
      </c>
      <c r="BJ57" s="65">
        <v>2.7946</v>
      </c>
      <c r="BK57" s="66">
        <f>SUM(C57:BJ57)</f>
        <v>83.483396975615989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39.43519697561598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18.524100000000004</v>
      </c>
      <c r="AW58" s="77">
        <f t="shared" si="16"/>
        <v>1.9096</v>
      </c>
      <c r="AX58" s="77">
        <f t="shared" si="16"/>
        <v>0</v>
      </c>
      <c r="AY58" s="77">
        <f t="shared" si="16"/>
        <v>0</v>
      </c>
      <c r="AZ58" s="77">
        <f t="shared" si="16"/>
        <v>12.296099999999999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8.2789000000000001</v>
      </c>
      <c r="BG58" s="77">
        <f t="shared" si="16"/>
        <v>0.24489999999999998</v>
      </c>
      <c r="BH58" s="77">
        <f t="shared" si="16"/>
        <v>0</v>
      </c>
      <c r="BI58" s="77">
        <f t="shared" si="16"/>
        <v>0</v>
      </c>
      <c r="BJ58" s="77">
        <f t="shared" si="16"/>
        <v>2.7946</v>
      </c>
      <c r="BK58" s="78">
        <f>SUM(BK57)</f>
        <v>83.483396975615989</v>
      </c>
    </row>
    <row r="59" spans="1:63" x14ac:dyDescent="0.2">
      <c r="A59" s="15" t="s">
        <v>77</v>
      </c>
      <c r="B59" s="19" t="s">
        <v>19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9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39.43519697561598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18.524100000000004</v>
      </c>
      <c r="AW62" s="61">
        <f t="shared" si="18"/>
        <v>1.9096</v>
      </c>
      <c r="AX62" s="61">
        <f t="shared" si="18"/>
        <v>0</v>
      </c>
      <c r="AY62" s="61">
        <f t="shared" si="18"/>
        <v>0</v>
      </c>
      <c r="AZ62" s="61">
        <f t="shared" si="18"/>
        <v>12.296099999999999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8.2789000000000001</v>
      </c>
      <c r="BG62" s="61">
        <f t="shared" si="18"/>
        <v>0.24489999999999998</v>
      </c>
      <c r="BH62" s="61">
        <f t="shared" si="18"/>
        <v>0</v>
      </c>
      <c r="BI62" s="61">
        <f t="shared" si="18"/>
        <v>0</v>
      </c>
      <c r="BJ62" s="61">
        <f t="shared" si="18"/>
        <v>2.7946</v>
      </c>
      <c r="BK62" s="61">
        <f>BK61+BK58</f>
        <v>83.483396975615989</v>
      </c>
    </row>
    <row r="63" spans="1:63" ht="4.5" customHeight="1" x14ac:dyDescent="0.2">
      <c r="A63" s="15"/>
      <c r="B63" s="19"/>
      <c r="C63" s="97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9"/>
    </row>
    <row r="64" spans="1:63" x14ac:dyDescent="0.2">
      <c r="A64" s="15" t="s">
        <v>20</v>
      </c>
      <c r="B64" s="18" t="s">
        <v>21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9"/>
    </row>
    <row r="65" spans="1:63" x14ac:dyDescent="0.2">
      <c r="A65" s="15" t="s">
        <v>76</v>
      </c>
      <c r="B65" s="19" t="s">
        <v>22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9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97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9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355.69756841843343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61.407962578133322</v>
      </c>
      <c r="I69" s="63">
        <f t="shared" si="20"/>
        <v>345.37830883303349</v>
      </c>
      <c r="J69" s="63">
        <f t="shared" si="20"/>
        <v>54.728466893800011</v>
      </c>
      <c r="K69" s="63">
        <f t="shared" si="20"/>
        <v>0</v>
      </c>
      <c r="L69" s="63">
        <f t="shared" si="20"/>
        <v>122.45287883560005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41.281747152400058</v>
      </c>
      <c r="S69" s="63">
        <f t="shared" si="20"/>
        <v>16.151231492066671</v>
      </c>
      <c r="T69" s="63">
        <f t="shared" si="20"/>
        <v>184.89231538053338</v>
      </c>
      <c r="U69" s="63">
        <f t="shared" si="20"/>
        <v>0</v>
      </c>
      <c r="V69" s="63">
        <f t="shared" si="20"/>
        <v>17.020873018500001</v>
      </c>
      <c r="W69" s="38">
        <f t="shared" si="20"/>
        <v>0</v>
      </c>
      <c r="X69" s="38">
        <f t="shared" si="20"/>
        <v>5.6743586666666652E-4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450.73333892206847</v>
      </c>
      <c r="AC69" s="63">
        <f t="shared" si="20"/>
        <v>149.85117630440004</v>
      </c>
      <c r="AD69" s="63">
        <f t="shared" si="20"/>
        <v>37.070703268233345</v>
      </c>
      <c r="AE69" s="63">
        <f t="shared" si="20"/>
        <v>0</v>
      </c>
      <c r="AF69" s="63">
        <f t="shared" si="20"/>
        <v>408.21752927360012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484.22857418154399</v>
      </c>
      <c r="AM69" s="63">
        <f t="shared" si="20"/>
        <v>70.903204392000049</v>
      </c>
      <c r="AN69" s="63">
        <f t="shared" si="20"/>
        <v>129.65334997390002</v>
      </c>
      <c r="AO69" s="63">
        <f t="shared" si="20"/>
        <v>0</v>
      </c>
      <c r="AP69" s="63">
        <f t="shared" si="20"/>
        <v>205.61302052109869</v>
      </c>
      <c r="AQ69" s="38">
        <f t="shared" si="20"/>
        <v>0</v>
      </c>
      <c r="AR69" s="72">
        <f t="shared" si="20"/>
        <v>39.43519697561598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502.08937797286603</v>
      </c>
      <c r="AW69" s="63">
        <f t="shared" si="20"/>
        <v>97.175869941233302</v>
      </c>
      <c r="AX69" s="63">
        <f t="shared" si="20"/>
        <v>6.5123871172333399</v>
      </c>
      <c r="AY69" s="63">
        <f t="shared" si="20"/>
        <v>0</v>
      </c>
      <c r="AZ69" s="63">
        <f t="shared" si="20"/>
        <v>260.07740929549993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134.02875879203313</v>
      </c>
      <c r="BG69" s="38">
        <f t="shared" si="20"/>
        <v>10.696781838533335</v>
      </c>
      <c r="BH69" s="38">
        <f t="shared" si="20"/>
        <v>13.519279858666662</v>
      </c>
      <c r="BI69" s="38">
        <f t="shared" si="20"/>
        <v>0</v>
      </c>
      <c r="BJ69" s="38">
        <f t="shared" si="20"/>
        <v>35.71230276713333</v>
      </c>
      <c r="BK69" s="38">
        <f>BK28+BK47+BK53+BK62+BK67</f>
        <v>4234.5301814340273</v>
      </c>
    </row>
    <row r="70" spans="1:63" ht="4.5" customHeight="1" x14ac:dyDescent="0.2">
      <c r="A70" s="15"/>
      <c r="B70" s="24"/>
      <c r="C70" s="111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  <c r="BF70" s="98"/>
      <c r="BG70" s="98"/>
      <c r="BH70" s="98"/>
      <c r="BI70" s="98"/>
      <c r="BJ70" s="98"/>
      <c r="BK70" s="112"/>
    </row>
    <row r="71" spans="1:63" ht="14.25" customHeight="1" x14ac:dyDescent="0.3">
      <c r="A71" s="15" t="s">
        <v>5</v>
      </c>
      <c r="B71" s="25" t="s">
        <v>24</v>
      </c>
      <c r="C71" s="111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  <c r="BF71" s="98"/>
      <c r="BG71" s="98"/>
      <c r="BH71" s="98"/>
      <c r="BI71" s="98"/>
      <c r="BJ71" s="98"/>
      <c r="BK71" s="112"/>
    </row>
    <row r="72" spans="1:63" x14ac:dyDescent="0.2">
      <c r="A72" s="15"/>
      <c r="B72" s="28" t="s">
        <v>111</v>
      </c>
      <c r="C72" s="34">
        <v>0</v>
      </c>
      <c r="D72" s="34">
        <v>0.77951520860000001</v>
      </c>
      <c r="E72" s="34">
        <v>0</v>
      </c>
      <c r="F72" s="34">
        <v>0</v>
      </c>
      <c r="G72" s="34">
        <v>0</v>
      </c>
      <c r="H72" s="34">
        <v>2.1682645494333364</v>
      </c>
      <c r="I72" s="34">
        <v>0.10898864469999994</v>
      </c>
      <c r="J72" s="34">
        <v>0</v>
      </c>
      <c r="K72" s="34">
        <v>0</v>
      </c>
      <c r="L72" s="34">
        <v>0.50261542533333292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1.7673395344989691</v>
      </c>
      <c r="S72" s="34">
        <v>0</v>
      </c>
      <c r="T72" s="34">
        <v>0</v>
      </c>
      <c r="U72" s="34">
        <v>0</v>
      </c>
      <c r="V72" s="34">
        <v>0.19063263986666698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12.524583910633288</v>
      </c>
      <c r="AC72" s="34">
        <v>0.2100045623666667</v>
      </c>
      <c r="AD72" s="34">
        <v>0</v>
      </c>
      <c r="AE72" s="34">
        <v>0</v>
      </c>
      <c r="AF72" s="34">
        <v>2.6753800956666676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9.1107040473000573</v>
      </c>
      <c r="AM72" s="34">
        <v>0.18661293066666668</v>
      </c>
      <c r="AN72" s="34">
        <v>0</v>
      </c>
      <c r="AO72" s="34">
        <v>0</v>
      </c>
      <c r="AP72" s="34">
        <v>0.85073989020000029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4.8567689570333377</v>
      </c>
      <c r="AW72" s="34">
        <v>8.6559904933333334E-2</v>
      </c>
      <c r="AX72" s="34">
        <v>0</v>
      </c>
      <c r="AY72" s="34">
        <v>0</v>
      </c>
      <c r="AZ72" s="34">
        <v>1.5326197965333332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2.0037014740666668</v>
      </c>
      <c r="BG72" s="34">
        <v>3.6743746800000004E-2</v>
      </c>
      <c r="BH72" s="34">
        <v>0</v>
      </c>
      <c r="BI72" s="34">
        <v>0</v>
      </c>
      <c r="BJ72" s="34">
        <v>9.2008007733333397E-2</v>
      </c>
      <c r="BK72" s="33">
        <f>SUM(C72:BJ72)</f>
        <v>39.683783326365649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0.77951520860000001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2.1682645494333364</v>
      </c>
      <c r="I73" s="62">
        <f t="shared" si="21"/>
        <v>0.10898864469999994</v>
      </c>
      <c r="J73" s="62">
        <f t="shared" si="21"/>
        <v>0</v>
      </c>
      <c r="K73" s="62">
        <f t="shared" si="21"/>
        <v>0</v>
      </c>
      <c r="L73" s="62">
        <f t="shared" si="21"/>
        <v>0.50261542533333292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1.7673395344989691</v>
      </c>
      <c r="S73" s="62">
        <f t="shared" si="21"/>
        <v>0</v>
      </c>
      <c r="T73" s="62">
        <f t="shared" si="21"/>
        <v>0</v>
      </c>
      <c r="U73" s="62">
        <f t="shared" si="21"/>
        <v>0</v>
      </c>
      <c r="V73" s="62">
        <f t="shared" si="21"/>
        <v>0.19063263986666698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12.524583910633288</v>
      </c>
      <c r="AC73" s="62">
        <f t="shared" si="21"/>
        <v>0.2100045623666667</v>
      </c>
      <c r="AD73" s="62">
        <f t="shared" si="21"/>
        <v>0</v>
      </c>
      <c r="AE73" s="62">
        <f t="shared" si="21"/>
        <v>0</v>
      </c>
      <c r="AF73" s="62">
        <f t="shared" si="21"/>
        <v>2.6753800956666676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9.1107040473000573</v>
      </c>
      <c r="AM73" s="62">
        <f t="shared" si="21"/>
        <v>0.18661293066666668</v>
      </c>
      <c r="AN73" s="62">
        <f t="shared" si="21"/>
        <v>0</v>
      </c>
      <c r="AO73" s="62">
        <f t="shared" si="21"/>
        <v>0</v>
      </c>
      <c r="AP73" s="62">
        <f t="shared" si="21"/>
        <v>0.85073989020000029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4.8567689570333377</v>
      </c>
      <c r="AW73" s="62">
        <f t="shared" si="21"/>
        <v>8.6559904933333334E-2</v>
      </c>
      <c r="AX73" s="62">
        <f t="shared" si="21"/>
        <v>0</v>
      </c>
      <c r="AY73" s="62">
        <f t="shared" si="21"/>
        <v>0</v>
      </c>
      <c r="AZ73" s="62">
        <f t="shared" si="21"/>
        <v>1.5326197965333332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2.0037014740666668</v>
      </c>
      <c r="BG73" s="62">
        <f t="shared" si="21"/>
        <v>3.6743746800000004E-2</v>
      </c>
      <c r="BH73" s="62">
        <f t="shared" si="21"/>
        <v>0</v>
      </c>
      <c r="BI73" s="62">
        <f t="shared" si="21"/>
        <v>0</v>
      </c>
      <c r="BJ73" s="62">
        <f t="shared" si="21"/>
        <v>9.2008007733333397E-2</v>
      </c>
      <c r="BK73" s="64">
        <f>SUM(BK72)</f>
        <v>39.683783326365649</v>
      </c>
    </row>
    <row r="74" spans="1:63" x14ac:dyDescent="0.2">
      <c r="A74" s="4"/>
      <c r="B74" s="17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O49"/>
  <sheetViews>
    <sheetView topLeftCell="A4" workbookViewId="0">
      <pane xSplit="3" ySplit="1" topLeftCell="E5" activePane="bottomRight" state="frozen"/>
      <selection activeCell="A4" sqref="A4"/>
      <selection pane="topRight" activeCell="D4" sqref="D4"/>
      <selection pane="bottomLeft" activeCell="A5" sqref="A5"/>
      <selection pane="bottomRight" activeCell="A4" sqref="A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6384" width="9.140625" style="46"/>
  </cols>
  <sheetData>
    <row r="2" spans="2:12" ht="17.25" customHeight="1" x14ac:dyDescent="0.2">
      <c r="B2" s="113" t="s">
        <v>128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2:12" ht="17.25" customHeight="1" x14ac:dyDescent="0.2">
      <c r="B3" s="113" t="s">
        <v>112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0.21750015193333325</v>
      </c>
      <c r="G5" s="50">
        <v>8.1884226666666619E-3</v>
      </c>
      <c r="H5" s="50">
        <v>0</v>
      </c>
      <c r="I5" s="59">
        <v>0</v>
      </c>
      <c r="J5" s="51">
        <v>0</v>
      </c>
      <c r="K5" s="51">
        <f>SUM(D5:J5)</f>
        <v>0.22568857459999991</v>
      </c>
      <c r="L5" s="50">
        <v>4.2902433333333297E-5</v>
      </c>
    </row>
    <row r="6" spans="2:12" x14ac:dyDescent="0.2">
      <c r="B6" s="48">
        <v>2</v>
      </c>
      <c r="C6" s="52" t="s">
        <v>40</v>
      </c>
      <c r="D6" s="50">
        <v>1.0040321443</v>
      </c>
      <c r="E6" s="50">
        <v>3.1323442003666697</v>
      </c>
      <c r="F6" s="50">
        <v>28.211873752366706</v>
      </c>
      <c r="G6" s="50">
        <v>1.8076854298333329</v>
      </c>
      <c r="H6" s="50">
        <v>0</v>
      </c>
      <c r="I6" s="59">
        <v>0.58779999999999999</v>
      </c>
      <c r="J6" s="51">
        <v>0</v>
      </c>
      <c r="K6" s="51">
        <f t="shared" ref="K6:K41" si="0">SUM(D6:J6)</f>
        <v>34.743735526866715</v>
      </c>
      <c r="L6" s="50">
        <v>0.3661414928666667</v>
      </c>
    </row>
    <row r="7" spans="2:12" x14ac:dyDescent="0.2">
      <c r="B7" s="48">
        <v>3</v>
      </c>
      <c r="C7" s="49" t="s">
        <v>41</v>
      </c>
      <c r="D7" s="50">
        <v>0</v>
      </c>
      <c r="E7" s="50">
        <v>7.2689809999999994E-4</v>
      </c>
      <c r="F7" s="50">
        <v>0.49570818096666663</v>
      </c>
      <c r="G7" s="50">
        <v>1.1587437900000001E-2</v>
      </c>
      <c r="H7" s="50">
        <v>0</v>
      </c>
      <c r="I7" s="59">
        <v>4.4000000000000003E-3</v>
      </c>
      <c r="J7" s="51">
        <v>0</v>
      </c>
      <c r="K7" s="51">
        <f t="shared" si="0"/>
        <v>0.51242251696666663</v>
      </c>
      <c r="L7" s="50">
        <v>7.37862553333333E-2</v>
      </c>
    </row>
    <row r="8" spans="2:12" x14ac:dyDescent="0.2">
      <c r="B8" s="48">
        <v>4</v>
      </c>
      <c r="C8" s="52" t="s">
        <v>42</v>
      </c>
      <c r="D8" s="50">
        <v>7.9333863798333395</v>
      </c>
      <c r="E8" s="50">
        <v>0.49249384396666707</v>
      </c>
      <c r="F8" s="50">
        <v>14.58322725560002</v>
      </c>
      <c r="G8" s="50">
        <v>2.6601698608333297</v>
      </c>
      <c r="H8" s="50">
        <v>0</v>
      </c>
      <c r="I8" s="59">
        <v>0.22159999999999999</v>
      </c>
      <c r="J8" s="51">
        <v>0</v>
      </c>
      <c r="K8" s="51">
        <f t="shared" si="0"/>
        <v>25.890877340233356</v>
      </c>
      <c r="L8" s="50">
        <v>0.48336631463333335</v>
      </c>
    </row>
    <row r="9" spans="2:12" x14ac:dyDescent="0.2">
      <c r="B9" s="48">
        <v>5</v>
      </c>
      <c r="C9" s="52" t="s">
        <v>43</v>
      </c>
      <c r="D9" s="50">
        <v>0.82390504810000043</v>
      </c>
      <c r="E9" s="50">
        <v>1.388764767966667</v>
      </c>
      <c r="F9" s="50">
        <v>42.571856400400094</v>
      </c>
      <c r="G9" s="50">
        <v>5.6838777926333321</v>
      </c>
      <c r="H9" s="50">
        <v>0</v>
      </c>
      <c r="I9" s="59">
        <v>1.2705</v>
      </c>
      <c r="J9" s="51">
        <v>0</v>
      </c>
      <c r="K9" s="51">
        <f t="shared" si="0"/>
        <v>51.738904009100089</v>
      </c>
      <c r="L9" s="50">
        <v>0.78207868843333272</v>
      </c>
    </row>
    <row r="10" spans="2:12" x14ac:dyDescent="0.2">
      <c r="B10" s="48">
        <v>6</v>
      </c>
      <c r="C10" s="52" t="s">
        <v>44</v>
      </c>
      <c r="D10" s="50">
        <v>0.4580673035333333</v>
      </c>
      <c r="E10" s="50">
        <v>2.0539890061666672</v>
      </c>
      <c r="F10" s="50">
        <v>16.039557333568016</v>
      </c>
      <c r="G10" s="50">
        <v>1.655590470166667</v>
      </c>
      <c r="H10" s="50">
        <v>0</v>
      </c>
      <c r="I10" s="59">
        <v>0.19390000000000002</v>
      </c>
      <c r="J10" s="51">
        <v>0</v>
      </c>
      <c r="K10" s="51">
        <f t="shared" si="0"/>
        <v>20.401104113434684</v>
      </c>
      <c r="L10" s="50">
        <v>0.3122793884666667</v>
      </c>
    </row>
    <row r="11" spans="2:12" x14ac:dyDescent="0.2">
      <c r="B11" s="48">
        <v>7</v>
      </c>
      <c r="C11" s="52" t="s">
        <v>45</v>
      </c>
      <c r="D11" s="50">
        <v>31.122786271100033</v>
      </c>
      <c r="E11" s="50">
        <v>9.6247758991999994</v>
      </c>
      <c r="F11" s="50">
        <v>34.593794653000089</v>
      </c>
      <c r="G11" s="50">
        <v>6.2130072116333279</v>
      </c>
      <c r="H11" s="50">
        <v>0</v>
      </c>
      <c r="I11" s="59">
        <v>0</v>
      </c>
      <c r="J11" s="51">
        <v>0</v>
      </c>
      <c r="K11" s="51">
        <f t="shared" si="0"/>
        <v>81.554364034933442</v>
      </c>
      <c r="L11" s="50">
        <v>0.4591855590999997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0.11875769169999993</v>
      </c>
      <c r="E14" s="50">
        <v>0.35464958023333376</v>
      </c>
      <c r="F14" s="50">
        <v>9.6125986900999898</v>
      </c>
      <c r="G14" s="50">
        <v>1.4357000787000003</v>
      </c>
      <c r="H14" s="50">
        <v>0</v>
      </c>
      <c r="I14" s="59">
        <v>0.115</v>
      </c>
      <c r="J14" s="51">
        <v>0</v>
      </c>
      <c r="K14" s="51">
        <f t="shared" si="0"/>
        <v>11.636706040733324</v>
      </c>
      <c r="L14" s="50">
        <v>0.37879045966666691</v>
      </c>
    </row>
    <row r="15" spans="2:12" x14ac:dyDescent="0.2">
      <c r="B15" s="48">
        <v>11</v>
      </c>
      <c r="C15" s="52" t="s">
        <v>49</v>
      </c>
      <c r="D15" s="50">
        <v>220.09768415186673</v>
      </c>
      <c r="E15" s="50">
        <v>66.360004111999999</v>
      </c>
      <c r="F15" s="50">
        <v>95.477325316799295</v>
      </c>
      <c r="G15" s="50">
        <v>11.420778847833351</v>
      </c>
      <c r="H15" s="50">
        <v>0</v>
      </c>
      <c r="I15" s="59">
        <v>1.1165</v>
      </c>
      <c r="J15" s="51">
        <v>0</v>
      </c>
      <c r="K15" s="51">
        <f t="shared" si="0"/>
        <v>394.47229242849932</v>
      </c>
      <c r="L15" s="50">
        <v>2.0210391764999991</v>
      </c>
    </row>
    <row r="16" spans="2:12" x14ac:dyDescent="0.2">
      <c r="B16" s="48">
        <v>12</v>
      </c>
      <c r="C16" s="52" t="s">
        <v>50</v>
      </c>
      <c r="D16" s="50">
        <v>42.555431433436361</v>
      </c>
      <c r="E16" s="50">
        <v>10.150853236965331</v>
      </c>
      <c r="F16" s="50">
        <v>43.337225166904368</v>
      </c>
      <c r="G16" s="50">
        <v>3.5517254240371172</v>
      </c>
      <c r="H16" s="50">
        <v>0</v>
      </c>
      <c r="I16" s="59">
        <v>0.63490000000000002</v>
      </c>
      <c r="J16" s="51">
        <v>0</v>
      </c>
      <c r="K16" s="51">
        <f t="shared" si="0"/>
        <v>100.23013526134318</v>
      </c>
      <c r="L16" s="50">
        <v>1.2167218209323016</v>
      </c>
    </row>
    <row r="17" spans="2:12" x14ac:dyDescent="0.2">
      <c r="B17" s="48">
        <v>13</v>
      </c>
      <c r="C17" s="52" t="s">
        <v>51</v>
      </c>
      <c r="D17" s="50">
        <v>0.15844063190000002</v>
      </c>
      <c r="E17" s="50">
        <v>0.28077944706666663</v>
      </c>
      <c r="F17" s="50">
        <v>17.604797464266653</v>
      </c>
      <c r="G17" s="50">
        <v>0.97175141836666623</v>
      </c>
      <c r="H17" s="50">
        <v>0</v>
      </c>
      <c r="I17" s="59">
        <v>6.0200000000000004E-2</v>
      </c>
      <c r="J17" s="51">
        <v>0</v>
      </c>
      <c r="K17" s="51">
        <f t="shared" si="0"/>
        <v>19.075968961599983</v>
      </c>
      <c r="L17" s="50">
        <v>0.31104972703333322</v>
      </c>
    </row>
    <row r="18" spans="2:12" x14ac:dyDescent="0.2">
      <c r="B18" s="48">
        <v>14</v>
      </c>
      <c r="C18" s="52" t="s">
        <v>52</v>
      </c>
      <c r="D18" s="50">
        <v>9.3252960966666673E-2</v>
      </c>
      <c r="E18" s="50">
        <v>0.39440860663333338</v>
      </c>
      <c r="F18" s="50">
        <v>9.6037342850666665</v>
      </c>
      <c r="G18" s="50">
        <v>0.66539645566666672</v>
      </c>
      <c r="H18" s="50">
        <v>0</v>
      </c>
      <c r="I18" s="59">
        <v>1.1299999999999999E-2</v>
      </c>
      <c r="J18" s="51">
        <v>0</v>
      </c>
      <c r="K18" s="51">
        <f t="shared" si="0"/>
        <v>10.768092308333333</v>
      </c>
      <c r="L18" s="50">
        <v>3.2719926166666656E-2</v>
      </c>
    </row>
    <row r="19" spans="2:12" x14ac:dyDescent="0.2">
      <c r="B19" s="48">
        <v>15</v>
      </c>
      <c r="C19" s="52" t="s">
        <v>53</v>
      </c>
      <c r="D19" s="50">
        <v>0.80877988046666671</v>
      </c>
      <c r="E19" s="50">
        <v>1.4481616148666663</v>
      </c>
      <c r="F19" s="50">
        <v>34.553503023333107</v>
      </c>
      <c r="G19" s="50">
        <v>3.5516477884999991</v>
      </c>
      <c r="H19" s="50">
        <v>0</v>
      </c>
      <c r="I19" s="59">
        <v>2.6200000000000001E-2</v>
      </c>
      <c r="J19" s="51">
        <v>0</v>
      </c>
      <c r="K19" s="51">
        <f t="shared" si="0"/>
        <v>40.388292307166445</v>
      </c>
      <c r="L19" s="50">
        <v>0.40582333746666677</v>
      </c>
    </row>
    <row r="20" spans="2:12" x14ac:dyDescent="0.2">
      <c r="B20" s="48">
        <v>16</v>
      </c>
      <c r="C20" s="52" t="s">
        <v>54</v>
      </c>
      <c r="D20" s="50">
        <v>123.19773520063345</v>
      </c>
      <c r="E20" s="50">
        <v>55.182591724699883</v>
      </c>
      <c r="F20" s="50">
        <v>152.72944420976765</v>
      </c>
      <c r="G20" s="50">
        <v>11.228683798466683</v>
      </c>
      <c r="H20" s="50">
        <v>0</v>
      </c>
      <c r="I20" s="59">
        <v>3.2528999999999995</v>
      </c>
      <c r="J20" s="51">
        <v>0</v>
      </c>
      <c r="K20" s="51">
        <f t="shared" si="0"/>
        <v>345.59135493356769</v>
      </c>
      <c r="L20" s="50">
        <v>2.8454302619333389</v>
      </c>
    </row>
    <row r="21" spans="2:12" x14ac:dyDescent="0.2">
      <c r="B21" s="48">
        <v>17</v>
      </c>
      <c r="C21" s="52" t="s">
        <v>55</v>
      </c>
      <c r="D21" s="50">
        <v>17.78437593750002</v>
      </c>
      <c r="E21" s="50">
        <v>11.036354648633322</v>
      </c>
      <c r="F21" s="50">
        <v>43.088205903833341</v>
      </c>
      <c r="G21" s="50">
        <v>4.4733362946333255</v>
      </c>
      <c r="H21" s="50">
        <v>0</v>
      </c>
      <c r="I21" s="59">
        <v>0.68959999999999999</v>
      </c>
      <c r="J21" s="51">
        <v>0</v>
      </c>
      <c r="K21" s="51">
        <f t="shared" si="0"/>
        <v>77.071872784600018</v>
      </c>
      <c r="L21" s="50">
        <v>0.64915639056666619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7.4193079079999977</v>
      </c>
      <c r="E23" s="50">
        <v>16.608851537366675</v>
      </c>
      <c r="F23" s="50">
        <v>91.865808847232557</v>
      </c>
      <c r="G23" s="50">
        <v>12.689498953133366</v>
      </c>
      <c r="H23" s="50">
        <v>0</v>
      </c>
      <c r="I23" s="59">
        <v>1.8324999999999998</v>
      </c>
      <c r="J23" s="51">
        <v>0</v>
      </c>
      <c r="K23" s="51">
        <f t="shared" si="0"/>
        <v>130.41596724573262</v>
      </c>
      <c r="L23" s="50">
        <v>1.0179416310999994</v>
      </c>
    </row>
    <row r="24" spans="2:12" x14ac:dyDescent="0.2">
      <c r="B24" s="48">
        <v>20</v>
      </c>
      <c r="C24" s="52" t="s">
        <v>58</v>
      </c>
      <c r="D24" s="50">
        <v>546.15524043820051</v>
      </c>
      <c r="E24" s="50">
        <v>219.62061910686683</v>
      </c>
      <c r="F24" s="50">
        <v>861.49108596937845</v>
      </c>
      <c r="G24" s="50">
        <v>60.75705639223343</v>
      </c>
      <c r="H24" s="50">
        <v>0</v>
      </c>
      <c r="I24" s="59">
        <v>54.675896975615984</v>
      </c>
      <c r="J24" s="51">
        <v>0</v>
      </c>
      <c r="K24" s="51">
        <f t="shared" si="0"/>
        <v>1742.6998988822952</v>
      </c>
      <c r="L24" s="50">
        <v>12.271032891066657</v>
      </c>
    </row>
    <row r="25" spans="2:12" x14ac:dyDescent="0.2">
      <c r="B25" s="48">
        <v>21</v>
      </c>
      <c r="C25" s="49" t="s">
        <v>59</v>
      </c>
      <c r="D25" s="50">
        <v>1.1159095966666662E-2</v>
      </c>
      <c r="E25" s="50">
        <v>5.2113855333333374E-3</v>
      </c>
      <c r="F25" s="50">
        <v>0.4662038236333334</v>
      </c>
      <c r="G25" s="50">
        <v>6.6827629633333302E-2</v>
      </c>
      <c r="H25" s="50">
        <v>0</v>
      </c>
      <c r="I25" s="59">
        <v>0</v>
      </c>
      <c r="J25" s="51">
        <v>0</v>
      </c>
      <c r="K25" s="51">
        <f t="shared" si="0"/>
        <v>0.54940193476666666</v>
      </c>
      <c r="L25" s="50">
        <v>9.4738553333333358E-4</v>
      </c>
    </row>
    <row r="26" spans="2:12" x14ac:dyDescent="0.2">
      <c r="B26" s="48">
        <v>22</v>
      </c>
      <c r="C26" s="52" t="s">
        <v>60</v>
      </c>
      <c r="D26" s="50">
        <v>8.3179633066666619E-2</v>
      </c>
      <c r="E26" s="50">
        <v>2.4369381933333302E-2</v>
      </c>
      <c r="F26" s="50">
        <v>0.97759169759999964</v>
      </c>
      <c r="G26" s="50">
        <v>6.133364166666661E-3</v>
      </c>
      <c r="H26" s="50">
        <v>0</v>
      </c>
      <c r="I26" s="59">
        <v>0.34569999999999995</v>
      </c>
      <c r="J26" s="51">
        <v>0</v>
      </c>
      <c r="K26" s="51">
        <f t="shared" si="0"/>
        <v>1.4369740767666661</v>
      </c>
      <c r="L26" s="50">
        <v>1.2342714833333334E-2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1.2649600000000001E-3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1.2649600000000001E-3</v>
      </c>
      <c r="L27" s="50">
        <v>3.6323344333333333E-3</v>
      </c>
    </row>
    <row r="28" spans="2:12" x14ac:dyDescent="0.2">
      <c r="B28" s="48">
        <v>24</v>
      </c>
      <c r="C28" s="49" t="s">
        <v>62</v>
      </c>
      <c r="D28" s="50">
        <v>5.21115455333334E-2</v>
      </c>
      <c r="E28" s="50">
        <v>2.3440932000000003E-3</v>
      </c>
      <c r="F28" s="50">
        <v>1.7547056670999999</v>
      </c>
      <c r="G28" s="50">
        <v>4.4230852766666696E-2</v>
      </c>
      <c r="H28" s="50">
        <v>0</v>
      </c>
      <c r="I28" s="59">
        <v>0.14699999999999999</v>
      </c>
      <c r="J28" s="51">
        <v>0</v>
      </c>
      <c r="K28" s="51">
        <f t="shared" si="0"/>
        <v>2.0003921586</v>
      </c>
      <c r="L28" s="50">
        <v>9.6077899999999993E-4</v>
      </c>
    </row>
    <row r="29" spans="2:12" x14ac:dyDescent="0.2">
      <c r="B29" s="48">
        <v>25</v>
      </c>
      <c r="C29" s="52" t="s">
        <v>63</v>
      </c>
      <c r="D29" s="50">
        <v>29.467560368233325</v>
      </c>
      <c r="E29" s="50">
        <v>10.006413302100006</v>
      </c>
      <c r="F29" s="50">
        <v>129.3372005542993</v>
      </c>
      <c r="G29" s="50">
        <v>13.072305195999997</v>
      </c>
      <c r="H29" s="50">
        <v>0</v>
      </c>
      <c r="I29" s="59">
        <v>3.2309000000000001</v>
      </c>
      <c r="J29" s="51">
        <v>0</v>
      </c>
      <c r="K29" s="51">
        <f t="shared" si="0"/>
        <v>185.11437942063262</v>
      </c>
      <c r="L29" s="50">
        <v>1.8491792236000006</v>
      </c>
    </row>
    <row r="30" spans="2:12" x14ac:dyDescent="0.2">
      <c r="B30" s="48">
        <v>26</v>
      </c>
      <c r="C30" s="52" t="s">
        <v>64</v>
      </c>
      <c r="D30" s="50">
        <v>16.044667926333346</v>
      </c>
      <c r="E30" s="50">
        <v>3.8572450533000029</v>
      </c>
      <c r="F30" s="50">
        <v>33.07312580843346</v>
      </c>
      <c r="G30" s="50">
        <v>4.8566336708333271</v>
      </c>
      <c r="H30" s="50">
        <v>0</v>
      </c>
      <c r="I30" s="59">
        <v>0.65080000000000005</v>
      </c>
      <c r="J30" s="51">
        <v>0</v>
      </c>
      <c r="K30" s="51">
        <f t="shared" si="0"/>
        <v>58.482472458900133</v>
      </c>
      <c r="L30" s="50">
        <v>0.573034214133333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2.2348473032999983</v>
      </c>
      <c r="G31" s="50">
        <v>1.7215451599999997E-2</v>
      </c>
      <c r="H31" s="50">
        <v>0</v>
      </c>
      <c r="I31" s="59">
        <v>1.5518999999999998</v>
      </c>
      <c r="J31" s="51">
        <v>0</v>
      </c>
      <c r="K31" s="51">
        <f t="shared" si="0"/>
        <v>3.8041967808999981</v>
      </c>
      <c r="L31" s="50">
        <v>6.2591967133333287E-2</v>
      </c>
    </row>
    <row r="32" spans="2:12" x14ac:dyDescent="0.2">
      <c r="B32" s="48">
        <v>28</v>
      </c>
      <c r="C32" s="52" t="s">
        <v>65</v>
      </c>
      <c r="D32" s="50">
        <v>5.3227006266666634E-2</v>
      </c>
      <c r="E32" s="50">
        <v>2.9940543033333371E-2</v>
      </c>
      <c r="F32" s="50">
        <v>1.0532303790333333</v>
      </c>
      <c r="G32" s="50">
        <v>6.0653273033333295E-2</v>
      </c>
      <c r="H32" s="50">
        <v>0</v>
      </c>
      <c r="I32" s="59">
        <v>0</v>
      </c>
      <c r="J32" s="51">
        <v>0</v>
      </c>
      <c r="K32" s="51">
        <f t="shared" si="0"/>
        <v>1.1970512013666665</v>
      </c>
      <c r="L32" s="50">
        <v>3.5566789433333329E-2</v>
      </c>
    </row>
    <row r="33" spans="2:15" x14ac:dyDescent="0.2">
      <c r="B33" s="48">
        <v>29</v>
      </c>
      <c r="C33" s="52" t="s">
        <v>66</v>
      </c>
      <c r="D33" s="50">
        <v>5.7593093663666712</v>
      </c>
      <c r="E33" s="50">
        <v>3.0283299208999992</v>
      </c>
      <c r="F33" s="50">
        <v>29.425129365966747</v>
      </c>
      <c r="G33" s="50">
        <v>2.4541135099333347</v>
      </c>
      <c r="H33" s="50">
        <v>0</v>
      </c>
      <c r="I33" s="59">
        <v>0.3246</v>
      </c>
      <c r="J33" s="51">
        <v>0</v>
      </c>
      <c r="K33" s="51">
        <f t="shared" si="0"/>
        <v>40.991482163166751</v>
      </c>
      <c r="L33" s="50">
        <v>0.94865907889999979</v>
      </c>
    </row>
    <row r="34" spans="2:15" x14ac:dyDescent="0.2">
      <c r="B34" s="48">
        <v>30</v>
      </c>
      <c r="C34" s="52" t="s">
        <v>67</v>
      </c>
      <c r="D34" s="50">
        <v>6.2500029793666654</v>
      </c>
      <c r="E34" s="50">
        <v>5.1659492325333343</v>
      </c>
      <c r="F34" s="50">
        <v>54.346467558433169</v>
      </c>
      <c r="G34" s="50">
        <v>5.2173144626999992</v>
      </c>
      <c r="H34" s="50">
        <v>0</v>
      </c>
      <c r="I34" s="59">
        <v>1.4597</v>
      </c>
      <c r="J34" s="51">
        <v>0</v>
      </c>
      <c r="K34" s="51">
        <f t="shared" si="0"/>
        <v>72.439434233033168</v>
      </c>
      <c r="L34" s="50">
        <v>1.205124322833333</v>
      </c>
    </row>
    <row r="35" spans="2:15" x14ac:dyDescent="0.2">
      <c r="B35" s="48">
        <v>31</v>
      </c>
      <c r="C35" s="49" t="s">
        <v>68</v>
      </c>
      <c r="D35" s="50">
        <v>1.02179566666667E-4</v>
      </c>
      <c r="E35" s="50">
        <v>0.45567500360000035</v>
      </c>
      <c r="F35" s="50">
        <v>1.5588593086333333</v>
      </c>
      <c r="G35" s="50">
        <v>0.16598041706666669</v>
      </c>
      <c r="H35" s="50">
        <v>0</v>
      </c>
      <c r="I35" s="59">
        <v>0</v>
      </c>
      <c r="J35" s="51">
        <v>0</v>
      </c>
      <c r="K35" s="51">
        <f t="shared" si="0"/>
        <v>2.1806169088666669</v>
      </c>
      <c r="L35" s="50">
        <v>7.2483432666666681E-2</v>
      </c>
    </row>
    <row r="36" spans="2:15" x14ac:dyDescent="0.2">
      <c r="B36" s="48">
        <v>32</v>
      </c>
      <c r="C36" s="52" t="s">
        <v>69</v>
      </c>
      <c r="D36" s="50">
        <v>13.813573186466659</v>
      </c>
      <c r="E36" s="50">
        <v>25.014284451166649</v>
      </c>
      <c r="F36" s="50">
        <v>83.534398640232538</v>
      </c>
      <c r="G36" s="50">
        <v>10.437792848566664</v>
      </c>
      <c r="H36" s="50">
        <v>0</v>
      </c>
      <c r="I36" s="59">
        <v>2.8325999999999998</v>
      </c>
      <c r="J36" s="51">
        <v>0</v>
      </c>
      <c r="K36" s="51">
        <f t="shared" si="0"/>
        <v>135.63264912643251</v>
      </c>
      <c r="L36" s="50">
        <v>3.1503670556333505</v>
      </c>
    </row>
    <row r="37" spans="2:15" x14ac:dyDescent="0.2">
      <c r="B37" s="48">
        <v>33</v>
      </c>
      <c r="C37" s="52" t="s">
        <v>113</v>
      </c>
      <c r="D37" s="50">
        <v>60.11072928873341</v>
      </c>
      <c r="E37" s="50">
        <v>14.390319117033322</v>
      </c>
      <c r="F37" s="50">
        <v>106.80045948169968</v>
      </c>
      <c r="G37" s="50">
        <v>8.104510494266659</v>
      </c>
      <c r="H37" s="50">
        <v>0</v>
      </c>
      <c r="I37" s="59">
        <v>0.97420000000000007</v>
      </c>
      <c r="J37" s="51">
        <v>0</v>
      </c>
      <c r="K37" s="51">
        <f t="shared" si="0"/>
        <v>190.38021838173307</v>
      </c>
      <c r="L37" s="50">
        <v>2.5548147844333395</v>
      </c>
    </row>
    <row r="38" spans="2:15" x14ac:dyDescent="0.2">
      <c r="B38" s="48">
        <v>34</v>
      </c>
      <c r="C38" s="52" t="s">
        <v>70</v>
      </c>
      <c r="D38" s="50">
        <v>0.27614147403333339</v>
      </c>
      <c r="E38" s="50">
        <v>0.32510588756663311</v>
      </c>
      <c r="F38" s="50">
        <v>5.8746988144999941</v>
      </c>
      <c r="G38" s="50">
        <v>1.3988926821999998</v>
      </c>
      <c r="H38" s="50">
        <v>0</v>
      </c>
      <c r="I38" s="59">
        <v>5.6000000000000001E-2</v>
      </c>
      <c r="J38" s="51">
        <v>0</v>
      </c>
      <c r="K38" s="51">
        <f t="shared" si="0"/>
        <v>7.9308388582999605</v>
      </c>
      <c r="L38" s="50">
        <v>1.2118327900000003E-2</v>
      </c>
    </row>
    <row r="39" spans="2:15" x14ac:dyDescent="0.2">
      <c r="B39" s="48">
        <v>35</v>
      </c>
      <c r="C39" s="52" t="s">
        <v>71</v>
      </c>
      <c r="D39" s="50">
        <v>23.231776715233341</v>
      </c>
      <c r="E39" s="50">
        <v>20.05841373163334</v>
      </c>
      <c r="F39" s="50">
        <v>184.03657034669905</v>
      </c>
      <c r="G39" s="50">
        <v>19.52459643886673</v>
      </c>
      <c r="H39" s="50">
        <v>0</v>
      </c>
      <c r="I39" s="59">
        <v>1.9216000000000002</v>
      </c>
      <c r="J39" s="51">
        <v>0</v>
      </c>
      <c r="K39" s="51">
        <f t="shared" si="0"/>
        <v>248.77295723243247</v>
      </c>
      <c r="L39" s="50">
        <v>1.9205609555000001</v>
      </c>
    </row>
    <row r="40" spans="2:15" x14ac:dyDescent="0.2">
      <c r="B40" s="48">
        <v>36</v>
      </c>
      <c r="C40" s="52" t="s">
        <v>72</v>
      </c>
      <c r="D40" s="50">
        <v>2.8208397029333367</v>
      </c>
      <c r="E40" s="50">
        <v>1.3607941701000004</v>
      </c>
      <c r="F40" s="50">
        <v>10.752396836733341</v>
      </c>
      <c r="G40" s="50">
        <v>0.91008528873333305</v>
      </c>
      <c r="H40" s="50">
        <v>0</v>
      </c>
      <c r="I40" s="59">
        <v>0</v>
      </c>
      <c r="J40" s="51">
        <v>0</v>
      </c>
      <c r="K40" s="51">
        <f t="shared" si="0"/>
        <v>15.84411599850001</v>
      </c>
      <c r="L40" s="50">
        <v>0.35158934880000031</v>
      </c>
    </row>
    <row r="41" spans="2:15" x14ac:dyDescent="0.2">
      <c r="B41" s="48">
        <v>37</v>
      </c>
      <c r="C41" s="52" t="s">
        <v>73</v>
      </c>
      <c r="D41" s="50">
        <v>10.121305139033344</v>
      </c>
      <c r="E41" s="50">
        <v>21.923350298633352</v>
      </c>
      <c r="F41" s="50">
        <v>127.86560904886552</v>
      </c>
      <c r="G41" s="50">
        <v>15.148593783099999</v>
      </c>
      <c r="H41" s="50">
        <v>0</v>
      </c>
      <c r="I41" s="59">
        <v>5.2951999999999995</v>
      </c>
      <c r="J41" s="51">
        <v>0</v>
      </c>
      <c r="K41" s="51">
        <f t="shared" si="0"/>
        <v>180.35405826963222</v>
      </c>
      <c r="L41" s="50">
        <v>3.3032243879000025</v>
      </c>
    </row>
    <row r="42" spans="2:15" s="56" customFormat="1" ht="15" x14ac:dyDescent="0.2">
      <c r="B42" s="47" t="s">
        <v>11</v>
      </c>
      <c r="C42" s="53"/>
      <c r="D42" s="54">
        <f>SUM(D5:D41)</f>
        <v>1167.8271030146711</v>
      </c>
      <c r="E42" s="54">
        <f t="shared" ref="E42:G42" si="1">SUM(E5:E41)</f>
        <v>503.77811380336527</v>
      </c>
      <c r="F42" s="54">
        <f t="shared" si="1"/>
        <v>2269.1700061996798</v>
      </c>
      <c r="G42" s="54">
        <f t="shared" si="1"/>
        <v>210.27156144070398</v>
      </c>
      <c r="H42" s="55">
        <f t="shared" ref="H42:L42" si="2">SUM(H5:H41)</f>
        <v>0</v>
      </c>
      <c r="I42" s="55">
        <f t="shared" si="2"/>
        <v>83.483396975615989</v>
      </c>
      <c r="J42" s="55">
        <f t="shared" si="2"/>
        <v>0</v>
      </c>
      <c r="K42" s="55">
        <f t="shared" si="2"/>
        <v>4234.5301814340355</v>
      </c>
      <c r="L42" s="55">
        <f t="shared" si="2"/>
        <v>39.683783326365642</v>
      </c>
      <c r="M42" s="60"/>
      <c r="O42" s="60"/>
    </row>
    <row r="43" spans="2:15" x14ac:dyDescent="0.2">
      <c r="B43" s="46" t="s">
        <v>89</v>
      </c>
      <c r="I43" s="57"/>
      <c r="K43" s="58"/>
      <c r="L43" s="76"/>
    </row>
    <row r="44" spans="2:15" x14ac:dyDescent="0.2">
      <c r="D44" s="57"/>
      <c r="E44" s="57"/>
      <c r="I44" s="57"/>
      <c r="K44" s="57"/>
      <c r="L44" s="57"/>
      <c r="M44" s="58"/>
    </row>
    <row r="45" spans="2:15" s="57" customFormat="1" x14ac:dyDescent="0.2"/>
    <row r="46" spans="2:15" s="57" customFormat="1" x14ac:dyDescent="0.2"/>
    <row r="47" spans="2:15" s="57" customFormat="1" x14ac:dyDescent="0.2"/>
    <row r="48" spans="2:15" x14ac:dyDescent="0.2">
      <c r="I48" s="57"/>
    </row>
    <row r="49" spans="9:9" x14ac:dyDescent="0.2">
      <c r="I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2021-05-11T07:35:34Z</dcterms:modified>
</cp:coreProperties>
</file>